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50" firstSheet="1" activeTab="1"/>
  </bookViews>
  <sheets>
    <sheet name="MS - roczne" sheetId="1" state="hidden" r:id="rId1"/>
    <sheet name="MS - kwartalnie IV Kw 2018-2019" sheetId="2" r:id="rId2"/>
  </sheets>
  <definedNames/>
  <calcPr fullCalcOnLoad="1"/>
</workbook>
</file>

<file path=xl/sharedStrings.xml><?xml version="1.0" encoding="utf-8"?>
<sst xmlns="http://schemas.openxmlformats.org/spreadsheetml/2006/main" count="117" uniqueCount="26">
  <si>
    <t>Gospodarstwa pracownicze</t>
  </si>
  <si>
    <t>Gospodarstwa emeryckie</t>
  </si>
  <si>
    <t>1-osobowe M+K/2</t>
  </si>
  <si>
    <t>2-osobowe M+K</t>
  </si>
  <si>
    <t>3-osobowe M+K+Dmł</t>
  </si>
  <si>
    <t>3-osobowe M+K+Dst</t>
  </si>
  <si>
    <t>4-osobowe M+K+Dmł+Dst</t>
  </si>
  <si>
    <t>5-osobowe M+K+Dmł+2xDst</t>
  </si>
  <si>
    <t>Rok</t>
  </si>
  <si>
    <t>Lp</t>
  </si>
  <si>
    <t>średniorocznie</t>
  </si>
  <si>
    <t>b.d.</t>
  </si>
  <si>
    <t>Okres</t>
  </si>
  <si>
    <t>Zmodyfikowane minimum socjalne</t>
  </si>
  <si>
    <t>Wartości minimum socjalnego w wybranych typach gospodarstw pracowniczych i emeryckich. Lata 1981 - 2013.</t>
  </si>
  <si>
    <t>Źródło: Instytut Pracy i Spraw Socjalnych.</t>
  </si>
  <si>
    <t>Uwaga: Symbole użyte w tablicy oznaczają odpowiednio: M – mężczyzna w wieku 25–60 lat., K – kobieta w wieku 25–60 lat,</t>
  </si>
  <si>
    <t xml:space="preserve">(M + K)/2 – wydatki na poziomie średniej arytmetycznej dla gospodarstwa mężczyzny i kobiety, DM – dziecko młodsze w wieku 4–6 lat, </t>
  </si>
  <si>
    <t>DS – dziecko starsze w wieku 13–15 lat. W gospodarstwach emeryckich K i M oznaczają odpowiednio kobietę i mężczyznę w wieku powyżej 60 lat.</t>
  </si>
  <si>
    <t>(w zł, w ujęciu miesięcznym, na gospodarstwo domowe, w cenach średniorocznych)</t>
  </si>
  <si>
    <t>IV kwartał</t>
  </si>
  <si>
    <t>I kwartał</t>
  </si>
  <si>
    <t>II kwartał</t>
  </si>
  <si>
    <t>III kwartał</t>
  </si>
  <si>
    <t>(w zł, w ujęciu KWARTALNYM, na gospodarstwo domowe)</t>
  </si>
  <si>
    <t>Wartości minimum socjalnego w wybranych typach gospodarstw pracowniczych i emeryckich. Lata 2018 - 2019.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</si>
</sst>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0.0000"/>
    <numFmt numFmtId="169" formatCode="0.000"/>
    <numFmt numFmtId="170" formatCode="0.0%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 wrapText="1"/>
    </xf>
    <xf numFmtId="167" fontId="6" fillId="0" borderId="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top"/>
    </xf>
    <xf numFmtId="0" fontId="7" fillId="0" borderId="16" xfId="0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4" sqref="D4:I4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15.00390625" style="1" customWidth="1"/>
    <col min="4" max="7" width="11.50390625" style="1" customWidth="1"/>
    <col min="8" max="8" width="11.75390625" style="1" customWidth="1"/>
    <col min="9" max="11" width="11.50390625" style="1" customWidth="1"/>
    <col min="12" max="12" width="10.875" style="1" customWidth="1"/>
    <col min="13" max="16384" width="9.125" style="1" customWidth="1"/>
  </cols>
  <sheetData>
    <row r="1" spans="1:11" ht="34.5" customHeight="1">
      <c r="A1" s="20" t="s">
        <v>14</v>
      </c>
      <c r="B1" s="20"/>
      <c r="C1" s="21"/>
      <c r="D1" s="21"/>
      <c r="E1" s="21"/>
      <c r="F1" s="21"/>
      <c r="G1" s="21"/>
      <c r="H1" s="21"/>
      <c r="I1" s="21"/>
      <c r="J1" s="21"/>
      <c r="K1" s="21"/>
    </row>
    <row r="2" spans="1:12" ht="34.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4.75" customHeight="1">
      <c r="A4" s="26" t="s">
        <v>9</v>
      </c>
      <c r="B4" s="26" t="s">
        <v>8</v>
      </c>
      <c r="C4" s="26" t="s">
        <v>12</v>
      </c>
      <c r="D4" s="26" t="s">
        <v>0</v>
      </c>
      <c r="E4" s="26"/>
      <c r="F4" s="26"/>
      <c r="G4" s="26"/>
      <c r="H4" s="26"/>
      <c r="I4" s="26"/>
      <c r="J4" s="26" t="s">
        <v>1</v>
      </c>
      <c r="K4" s="26"/>
      <c r="L4" s="4"/>
    </row>
    <row r="5" spans="1:12" ht="12.75">
      <c r="A5" s="26"/>
      <c r="B5" s="26"/>
      <c r="C5" s="26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2</v>
      </c>
      <c r="K5" s="25" t="s">
        <v>3</v>
      </c>
      <c r="L5" s="5"/>
    </row>
    <row r="6" spans="1:12" ht="35.25" customHeight="1">
      <c r="A6" s="26"/>
      <c r="B6" s="26"/>
      <c r="C6" s="26"/>
      <c r="D6" s="25"/>
      <c r="E6" s="25"/>
      <c r="F6" s="25"/>
      <c r="G6" s="25"/>
      <c r="H6" s="25"/>
      <c r="I6" s="25"/>
      <c r="J6" s="25"/>
      <c r="K6" s="25"/>
      <c r="L6" s="5"/>
    </row>
    <row r="7" spans="1:12" ht="13.5">
      <c r="A7" s="6">
        <v>1</v>
      </c>
      <c r="B7" s="7">
        <v>1981</v>
      </c>
      <c r="C7" s="7" t="s">
        <v>10</v>
      </c>
      <c r="D7" s="8">
        <v>3200</v>
      </c>
      <c r="E7" s="8">
        <f>D7*2</f>
        <v>6400</v>
      </c>
      <c r="F7" s="9" t="s">
        <v>11</v>
      </c>
      <c r="G7" s="9" t="s">
        <v>11</v>
      </c>
      <c r="H7" s="8">
        <f>2700*4</f>
        <v>10800</v>
      </c>
      <c r="I7" s="9" t="s">
        <v>11</v>
      </c>
      <c r="J7" s="8">
        <v>3000</v>
      </c>
      <c r="K7" s="8">
        <f>2700*2</f>
        <v>5400</v>
      </c>
      <c r="L7" s="10"/>
    </row>
    <row r="8" spans="1:12" ht="13.5">
      <c r="A8" s="6">
        <v>2</v>
      </c>
      <c r="B8" s="7">
        <v>1982</v>
      </c>
      <c r="C8" s="7" t="s">
        <v>10</v>
      </c>
      <c r="D8" s="8">
        <v>6400</v>
      </c>
      <c r="E8" s="8">
        <f aca="true" t="shared" si="0" ref="E8:E15">+D8*2</f>
        <v>12800</v>
      </c>
      <c r="F8" s="11" t="s">
        <v>11</v>
      </c>
      <c r="G8" s="11" t="s">
        <v>11</v>
      </c>
      <c r="H8" s="8">
        <f>5400*4</f>
        <v>21600</v>
      </c>
      <c r="I8" s="11" t="s">
        <v>11</v>
      </c>
      <c r="J8" s="8">
        <v>6100</v>
      </c>
      <c r="K8" s="8">
        <f>5600*2</f>
        <v>11200</v>
      </c>
      <c r="L8" s="10"/>
    </row>
    <row r="9" spans="1:12" ht="13.5">
      <c r="A9" s="6">
        <v>3</v>
      </c>
      <c r="B9" s="7">
        <v>1983</v>
      </c>
      <c r="C9" s="7" t="s">
        <v>10</v>
      </c>
      <c r="D9" s="8">
        <v>7000</v>
      </c>
      <c r="E9" s="8">
        <f t="shared" si="0"/>
        <v>14000</v>
      </c>
      <c r="F9" s="11" t="s">
        <v>11</v>
      </c>
      <c r="G9" s="11" t="s">
        <v>11</v>
      </c>
      <c r="H9" s="8">
        <f>5700*4</f>
        <v>22800</v>
      </c>
      <c r="I9" s="11" t="s">
        <v>11</v>
      </c>
      <c r="J9" s="8">
        <v>6400</v>
      </c>
      <c r="K9" s="8">
        <f>5800*2</f>
        <v>11600</v>
      </c>
      <c r="L9" s="10"/>
    </row>
    <row r="10" spans="1:12" ht="13.5">
      <c r="A10" s="6">
        <v>4</v>
      </c>
      <c r="B10" s="7">
        <v>1984</v>
      </c>
      <c r="C10" s="7" t="s">
        <v>10</v>
      </c>
      <c r="D10" s="8">
        <v>8300</v>
      </c>
      <c r="E10" s="8">
        <f t="shared" si="0"/>
        <v>16600</v>
      </c>
      <c r="F10" s="11" t="s">
        <v>11</v>
      </c>
      <c r="G10" s="11" t="s">
        <v>11</v>
      </c>
      <c r="H10" s="8">
        <f>6900*4</f>
        <v>27600</v>
      </c>
      <c r="I10" s="11" t="s">
        <v>11</v>
      </c>
      <c r="J10" s="8">
        <v>7300</v>
      </c>
      <c r="K10" s="8">
        <f>6200*2</f>
        <v>12400</v>
      </c>
      <c r="L10" s="10"/>
    </row>
    <row r="11" spans="1:12" ht="13.5">
      <c r="A11" s="6">
        <v>5</v>
      </c>
      <c r="B11" s="7">
        <v>1985</v>
      </c>
      <c r="C11" s="7" t="s">
        <v>10</v>
      </c>
      <c r="D11" s="8">
        <v>9300</v>
      </c>
      <c r="E11" s="8">
        <f t="shared" si="0"/>
        <v>18600</v>
      </c>
      <c r="F11" s="11" t="s">
        <v>11</v>
      </c>
      <c r="G11" s="11" t="s">
        <v>11</v>
      </c>
      <c r="H11" s="8">
        <f>7700*4</f>
        <v>30800</v>
      </c>
      <c r="I11" s="11" t="s">
        <v>11</v>
      </c>
      <c r="J11" s="8">
        <v>8100</v>
      </c>
      <c r="K11" s="8">
        <v>14000</v>
      </c>
      <c r="L11" s="10"/>
    </row>
    <row r="12" spans="1:12" ht="13.5">
      <c r="A12" s="6">
        <v>6</v>
      </c>
      <c r="B12" s="7">
        <v>1986</v>
      </c>
      <c r="C12" s="7" t="s">
        <v>10</v>
      </c>
      <c r="D12" s="8">
        <v>10700</v>
      </c>
      <c r="E12" s="8">
        <f t="shared" si="0"/>
        <v>21400</v>
      </c>
      <c r="F12" s="11" t="s">
        <v>11</v>
      </c>
      <c r="G12" s="11" t="s">
        <v>11</v>
      </c>
      <c r="H12" s="8">
        <f>8900*4</f>
        <v>35600</v>
      </c>
      <c r="I12" s="11" t="s">
        <v>11</v>
      </c>
      <c r="J12" s="8">
        <v>9600</v>
      </c>
      <c r="K12" s="8">
        <f>8300*2</f>
        <v>16600</v>
      </c>
      <c r="L12" s="10"/>
    </row>
    <row r="13" spans="1:12" ht="13.5">
      <c r="A13" s="6">
        <v>7</v>
      </c>
      <c r="B13" s="7">
        <v>1987</v>
      </c>
      <c r="C13" s="7" t="s">
        <v>10</v>
      </c>
      <c r="D13" s="8">
        <v>14200</v>
      </c>
      <c r="E13" s="8">
        <f t="shared" si="0"/>
        <v>28400</v>
      </c>
      <c r="F13" s="11" t="s">
        <v>11</v>
      </c>
      <c r="G13" s="11" t="s">
        <v>11</v>
      </c>
      <c r="H13" s="8">
        <f>11800*4</f>
        <v>47200</v>
      </c>
      <c r="I13" s="11" t="s">
        <v>11</v>
      </c>
      <c r="J13" s="8">
        <v>12700</v>
      </c>
      <c r="K13" s="8">
        <f>11200*2</f>
        <v>22400</v>
      </c>
      <c r="L13" s="10"/>
    </row>
    <row r="14" spans="1:12" ht="13.5">
      <c r="A14" s="6">
        <v>8</v>
      </c>
      <c r="B14" s="7">
        <v>1988</v>
      </c>
      <c r="C14" s="7" t="s">
        <v>10</v>
      </c>
      <c r="D14" s="8">
        <v>22500</v>
      </c>
      <c r="E14" s="8">
        <f t="shared" si="0"/>
        <v>45000</v>
      </c>
      <c r="F14" s="11" t="s">
        <v>11</v>
      </c>
      <c r="G14" s="11" t="s">
        <v>11</v>
      </c>
      <c r="H14" s="8">
        <f>18200*4</f>
        <v>72800</v>
      </c>
      <c r="I14" s="11" t="s">
        <v>11</v>
      </c>
      <c r="J14" s="8">
        <v>19800</v>
      </c>
      <c r="K14" s="8">
        <f>17200*2</f>
        <v>34400</v>
      </c>
      <c r="L14" s="10"/>
    </row>
    <row r="15" spans="1:12" ht="13.5">
      <c r="A15" s="6">
        <v>9</v>
      </c>
      <c r="B15" s="7">
        <v>1989</v>
      </c>
      <c r="C15" s="7" t="s">
        <v>10</v>
      </c>
      <c r="D15" s="8">
        <v>73100</v>
      </c>
      <c r="E15" s="8">
        <f t="shared" si="0"/>
        <v>146200</v>
      </c>
      <c r="F15" s="11" t="s">
        <v>11</v>
      </c>
      <c r="G15" s="11" t="s">
        <v>11</v>
      </c>
      <c r="H15" s="8">
        <f>60100*4</f>
        <v>240400</v>
      </c>
      <c r="I15" s="11" t="s">
        <v>11</v>
      </c>
      <c r="J15" s="8">
        <v>64400</v>
      </c>
      <c r="K15" s="8">
        <f>57100*2</f>
        <v>114200</v>
      </c>
      <c r="L15" s="10"/>
    </row>
    <row r="16" spans="1:12" ht="13.5">
      <c r="A16" s="6">
        <v>10</v>
      </c>
      <c r="B16" s="7">
        <v>1990</v>
      </c>
      <c r="C16" s="7" t="s">
        <v>10</v>
      </c>
      <c r="D16" s="8">
        <v>496300</v>
      </c>
      <c r="E16" s="8">
        <f>+D16*2</f>
        <v>992600</v>
      </c>
      <c r="F16" s="11" t="s">
        <v>11</v>
      </c>
      <c r="G16" s="11" t="s">
        <v>11</v>
      </c>
      <c r="H16" s="8">
        <f>39.59*40000</f>
        <v>1583600.0000000002</v>
      </c>
      <c r="I16" s="11" t="s">
        <v>11</v>
      </c>
      <c r="J16" s="8">
        <v>442400</v>
      </c>
      <c r="K16" s="8">
        <f>38.15*20000</f>
        <v>763000</v>
      </c>
      <c r="L16" s="10"/>
    </row>
    <row r="17" spans="1:12" ht="13.5">
      <c r="A17" s="6">
        <v>11</v>
      </c>
      <c r="B17" s="7">
        <v>1991</v>
      </c>
      <c r="C17" s="7" t="s">
        <v>10</v>
      </c>
      <c r="D17" s="8">
        <v>912000</v>
      </c>
      <c r="E17" s="8">
        <f>+D17*2</f>
        <v>1824000</v>
      </c>
      <c r="F17" s="11" t="s">
        <v>11</v>
      </c>
      <c r="G17" s="11" t="s">
        <v>11</v>
      </c>
      <c r="H17" s="8">
        <f>72.2*40000</f>
        <v>2888000</v>
      </c>
      <c r="I17" s="11" t="s">
        <v>11</v>
      </c>
      <c r="J17" s="8">
        <v>832000</v>
      </c>
      <c r="K17" s="8">
        <f>71.4*20000</f>
        <v>1428000</v>
      </c>
      <c r="L17" s="10"/>
    </row>
    <row r="18" spans="1:12" ht="13.5">
      <c r="A18" s="6">
        <v>12</v>
      </c>
      <c r="B18" s="7">
        <v>1992</v>
      </c>
      <c r="C18" s="7" t="s">
        <v>10</v>
      </c>
      <c r="D18" s="8">
        <v>1424000</v>
      </c>
      <c r="E18" s="8">
        <f>+D18*2</f>
        <v>2848000</v>
      </c>
      <c r="F18" s="11" t="s">
        <v>11</v>
      </c>
      <c r="G18" s="11" t="s">
        <v>11</v>
      </c>
      <c r="H18" s="8">
        <f>112.9*40000</f>
        <v>4516000</v>
      </c>
      <c r="I18" s="11" t="s">
        <v>11</v>
      </c>
      <c r="J18" s="8">
        <v>1270000</v>
      </c>
      <c r="K18" s="8">
        <f>108.8*20000</f>
        <v>2176000</v>
      </c>
      <c r="L18" s="10"/>
    </row>
    <row r="19" spans="1:12" ht="13.5">
      <c r="A19" s="6">
        <v>13</v>
      </c>
      <c r="B19" s="7">
        <v>1993</v>
      </c>
      <c r="C19" s="7" t="s">
        <v>10</v>
      </c>
      <c r="D19" s="8">
        <v>2068000</v>
      </c>
      <c r="E19" s="8">
        <f>+D19*2</f>
        <v>4136000</v>
      </c>
      <c r="F19" s="11" t="s">
        <v>11</v>
      </c>
      <c r="G19" s="11" t="s">
        <v>11</v>
      </c>
      <c r="H19" s="8">
        <f>164.1*40000</f>
        <v>6564000</v>
      </c>
      <c r="I19" s="11" t="s">
        <v>11</v>
      </c>
      <c r="J19" s="8">
        <v>1845000</v>
      </c>
      <c r="K19" s="8">
        <f>158.3*20000</f>
        <v>3166000</v>
      </c>
      <c r="L19" s="10"/>
    </row>
    <row r="20" spans="1:12" ht="13.5">
      <c r="A20" s="6">
        <v>14</v>
      </c>
      <c r="B20" s="7">
        <v>1994</v>
      </c>
      <c r="C20" s="7" t="s">
        <v>10</v>
      </c>
      <c r="D20" s="8">
        <v>2526000</v>
      </c>
      <c r="E20" s="8">
        <v>4179000</v>
      </c>
      <c r="F20" s="8">
        <v>5651000</v>
      </c>
      <c r="G20" s="8">
        <v>5944000</v>
      </c>
      <c r="H20" s="8">
        <v>7350000</v>
      </c>
      <c r="I20" s="8">
        <v>9071000</v>
      </c>
      <c r="J20" s="8">
        <v>2187000</v>
      </c>
      <c r="K20" s="8">
        <v>3525000</v>
      </c>
      <c r="L20" s="10"/>
    </row>
    <row r="21" spans="1:12" ht="13.5">
      <c r="A21" s="6">
        <v>15</v>
      </c>
      <c r="B21" s="7">
        <v>1995</v>
      </c>
      <c r="C21" s="7" t="s">
        <v>10</v>
      </c>
      <c r="D21" s="8">
        <v>333.02</v>
      </c>
      <c r="E21" s="8">
        <v>554.41</v>
      </c>
      <c r="F21" s="8">
        <v>750.16</v>
      </c>
      <c r="G21" s="8">
        <v>793.49</v>
      </c>
      <c r="H21" s="8">
        <v>978.49</v>
      </c>
      <c r="I21" s="8">
        <v>1208.87</v>
      </c>
      <c r="J21" s="8">
        <v>301.01</v>
      </c>
      <c r="K21" s="8">
        <v>476.77</v>
      </c>
      <c r="L21" s="10"/>
    </row>
    <row r="22" spans="1:12" ht="13.5">
      <c r="A22" s="6">
        <v>16</v>
      </c>
      <c r="B22" s="7">
        <v>1996</v>
      </c>
      <c r="C22" s="7" t="s">
        <v>10</v>
      </c>
      <c r="D22" s="8">
        <v>405.5</v>
      </c>
      <c r="E22" s="8">
        <v>664.3</v>
      </c>
      <c r="F22" s="8">
        <v>923.2</v>
      </c>
      <c r="G22" s="8">
        <v>972.1</v>
      </c>
      <c r="H22" s="8">
        <v>1190.6</v>
      </c>
      <c r="I22" s="8">
        <v>1472</v>
      </c>
      <c r="J22" s="8">
        <v>356</v>
      </c>
      <c r="K22" s="8">
        <v>579.3</v>
      </c>
      <c r="L22" s="10"/>
    </row>
    <row r="23" spans="1:12" ht="13.5">
      <c r="A23" s="6">
        <v>17</v>
      </c>
      <c r="B23" s="7">
        <v>1997</v>
      </c>
      <c r="C23" s="7" t="s">
        <v>10</v>
      </c>
      <c r="D23" s="8">
        <v>485.1014824071429</v>
      </c>
      <c r="E23" s="8">
        <v>809.656030772024</v>
      </c>
      <c r="F23" s="8">
        <v>1115.621759896429</v>
      </c>
      <c r="G23" s="8">
        <v>1180.912874495238</v>
      </c>
      <c r="H23" s="8">
        <v>1448.8424776250001</v>
      </c>
      <c r="I23" s="8">
        <v>1790.62580705873</v>
      </c>
      <c r="J23" s="8">
        <v>445.26555513214294</v>
      </c>
      <c r="K23" s="8">
        <v>730.721878578968</v>
      </c>
      <c r="L23" s="10"/>
    </row>
    <row r="24" spans="1:12" ht="13.5">
      <c r="A24" s="6">
        <v>18</v>
      </c>
      <c r="B24" s="7">
        <v>1998</v>
      </c>
      <c r="C24" s="7" t="s">
        <v>10</v>
      </c>
      <c r="D24" s="8">
        <v>564.4575477750001</v>
      </c>
      <c r="E24" s="8">
        <v>940.4272428967593</v>
      </c>
      <c r="F24" s="8">
        <v>1301.8879997268518</v>
      </c>
      <c r="G24" s="8">
        <v>1372.197126416534</v>
      </c>
      <c r="H24" s="8">
        <v>1687.9808943819442</v>
      </c>
      <c r="I24" s="8">
        <v>2085.1638350798935</v>
      </c>
      <c r="J24" s="8">
        <v>518.6672174500001</v>
      </c>
      <c r="K24" s="8">
        <v>849.694551326852</v>
      </c>
      <c r="L24" s="10"/>
    </row>
    <row r="25" spans="1:12" ht="13.5">
      <c r="A25" s="6">
        <v>19</v>
      </c>
      <c r="B25" s="7">
        <v>1999</v>
      </c>
      <c r="C25" s="7" t="s">
        <v>10</v>
      </c>
      <c r="D25" s="8">
        <v>615.9457283701613</v>
      </c>
      <c r="E25" s="8">
        <v>1025.6505223399497</v>
      </c>
      <c r="F25" s="8">
        <v>1430.0588143258078</v>
      </c>
      <c r="G25" s="8">
        <v>1497.962480210953</v>
      </c>
      <c r="H25" s="8">
        <v>1851.7664599573798</v>
      </c>
      <c r="I25" s="8">
        <v>2286.0162227187</v>
      </c>
      <c r="J25" s="8">
        <v>571.0841954526396</v>
      </c>
      <c r="K25" s="8">
        <v>936.7582256330085</v>
      </c>
      <c r="L25" s="10"/>
    </row>
    <row r="26" spans="1:12" ht="13.5">
      <c r="A26" s="6">
        <v>20</v>
      </c>
      <c r="B26" s="7">
        <v>2000</v>
      </c>
      <c r="C26" s="7" t="s">
        <v>10</v>
      </c>
      <c r="D26" s="8">
        <v>694.401286240621</v>
      </c>
      <c r="E26" s="8">
        <v>1159.1281580416012</v>
      </c>
      <c r="F26" s="8">
        <v>1618.4799522652452</v>
      </c>
      <c r="G26" s="8">
        <v>1689.3838044843615</v>
      </c>
      <c r="H26" s="8">
        <v>2090.0785344256046</v>
      </c>
      <c r="I26" s="8">
        <v>2576.02253769475</v>
      </c>
      <c r="J26" s="8">
        <v>641.2023463332298</v>
      </c>
      <c r="K26" s="8">
        <v>1053.7154437806591</v>
      </c>
      <c r="L26" s="10"/>
    </row>
    <row r="27" spans="1:12" ht="13.5">
      <c r="A27" s="6">
        <v>21</v>
      </c>
      <c r="B27" s="7">
        <v>2001</v>
      </c>
      <c r="C27" s="7" t="s">
        <v>10</v>
      </c>
      <c r="D27" s="12">
        <v>754.6078144506694</v>
      </c>
      <c r="E27" s="12">
        <v>1243.4597344473564</v>
      </c>
      <c r="F27" s="12">
        <v>1739.1259762947236</v>
      </c>
      <c r="G27" s="12">
        <v>1805.975165196209</v>
      </c>
      <c r="H27" s="12">
        <v>2231.5261098595524</v>
      </c>
      <c r="I27" s="12">
        <v>2743.5610616434196</v>
      </c>
      <c r="J27" s="12">
        <v>695.5011531645158</v>
      </c>
      <c r="K27" s="12">
        <v>1126.3409796766443</v>
      </c>
      <c r="L27" s="13"/>
    </row>
    <row r="28" spans="1:12" ht="13.5">
      <c r="A28" s="6">
        <v>22</v>
      </c>
      <c r="B28" s="7">
        <v>2002</v>
      </c>
      <c r="C28" s="7" t="s">
        <v>10</v>
      </c>
      <c r="D28" s="12">
        <v>783.1493467578284</v>
      </c>
      <c r="E28" s="12">
        <v>1283.4235686404875</v>
      </c>
      <c r="F28" s="12">
        <v>1797.3326828746315</v>
      </c>
      <c r="G28" s="12">
        <v>1861.8237477986386</v>
      </c>
      <c r="H28" s="12">
        <v>2308.4777233793993</v>
      </c>
      <c r="I28" s="12">
        <v>2839.284444493257</v>
      </c>
      <c r="J28" s="12">
        <v>722.8867798063347</v>
      </c>
      <c r="K28" s="12">
        <v>1164.0144081995654</v>
      </c>
      <c r="L28" s="13"/>
    </row>
    <row r="29" spans="1:12" ht="13.5">
      <c r="A29" s="6">
        <v>23</v>
      </c>
      <c r="B29" s="7">
        <v>2003</v>
      </c>
      <c r="C29" s="7" t="s">
        <v>10</v>
      </c>
      <c r="D29" s="12">
        <v>789.4744495699036</v>
      </c>
      <c r="E29" s="12">
        <v>1288.7206226436008</v>
      </c>
      <c r="F29" s="12">
        <v>1806.7397965907517</v>
      </c>
      <c r="G29" s="12">
        <v>1865.011667600433</v>
      </c>
      <c r="H29" s="12">
        <v>2321.0482256530354</v>
      </c>
      <c r="I29" s="12">
        <v>2853.409148181465</v>
      </c>
      <c r="J29" s="12">
        <v>729.4013786744223</v>
      </c>
      <c r="K29" s="12">
        <v>1169.6869451284804</v>
      </c>
      <c r="L29" s="13"/>
    </row>
    <row r="30" spans="1:12" ht="13.5">
      <c r="A30" s="6">
        <v>24</v>
      </c>
      <c r="B30" s="14">
        <v>2004</v>
      </c>
      <c r="C30" s="14" t="s">
        <v>10</v>
      </c>
      <c r="D30" s="12">
        <v>819.5094208025124</v>
      </c>
      <c r="E30" s="12">
        <v>1339.6587716411711</v>
      </c>
      <c r="F30" s="12">
        <v>1878.3324079586896</v>
      </c>
      <c r="G30" s="12">
        <v>1940.7939085099972</v>
      </c>
      <c r="H30" s="12">
        <v>2416.626692604356</v>
      </c>
      <c r="I30" s="12">
        <v>2973.6351451144083</v>
      </c>
      <c r="J30" s="12">
        <v>757.122531141719</v>
      </c>
      <c r="K30" s="12">
        <v>1216.0403050910804</v>
      </c>
      <c r="L30" s="13"/>
    </row>
    <row r="31" spans="1:12" ht="13.5">
      <c r="A31" s="6">
        <v>25</v>
      </c>
      <c r="B31" s="7">
        <v>2005</v>
      </c>
      <c r="C31" s="7" t="s">
        <v>10</v>
      </c>
      <c r="D31" s="12">
        <v>844.1307287148546</v>
      </c>
      <c r="E31" s="12">
        <v>1382.732200261693</v>
      </c>
      <c r="F31" s="12">
        <v>1940.9046317559853</v>
      </c>
      <c r="G31" s="12">
        <v>2009.4980350718652</v>
      </c>
      <c r="H31" s="12">
        <v>2503.7169564045257</v>
      </c>
      <c r="I31" s="12">
        <v>3085.3610313485724</v>
      </c>
      <c r="J31" s="12">
        <v>780.3123255547506</v>
      </c>
      <c r="K31" s="12">
        <v>1256.2772162222266</v>
      </c>
      <c r="L31" s="13"/>
    </row>
    <row r="32" spans="1:12" s="19" customFormat="1" ht="24.75" customHeight="1">
      <c r="A32" s="22" t="s">
        <v>13</v>
      </c>
      <c r="B32" s="23"/>
      <c r="C32" s="23"/>
      <c r="D32" s="23"/>
      <c r="E32" s="23"/>
      <c r="F32" s="23"/>
      <c r="G32" s="23"/>
      <c r="H32" s="23"/>
      <c r="I32" s="23"/>
      <c r="J32" s="23"/>
      <c r="K32" s="24"/>
      <c r="L32" s="18"/>
    </row>
    <row r="33" spans="1:12" ht="13.5">
      <c r="A33" s="6">
        <v>1</v>
      </c>
      <c r="B33" s="7">
        <v>2006</v>
      </c>
      <c r="C33" s="7" t="s">
        <v>10</v>
      </c>
      <c r="D33" s="12">
        <v>801.5</v>
      </c>
      <c r="E33" s="12">
        <v>1317.9</v>
      </c>
      <c r="F33" s="12">
        <v>1957.2</v>
      </c>
      <c r="G33" s="12">
        <v>2027.3</v>
      </c>
      <c r="H33" s="12">
        <v>2506.2</v>
      </c>
      <c r="I33" s="12">
        <v>3056.1</v>
      </c>
      <c r="J33" s="12">
        <v>800.8</v>
      </c>
      <c r="K33" s="12">
        <v>1301.8</v>
      </c>
      <c r="L33" s="13"/>
    </row>
    <row r="34" spans="1:12" ht="13.5">
      <c r="A34" s="6">
        <v>2</v>
      </c>
      <c r="B34" s="7">
        <v>2007</v>
      </c>
      <c r="C34" s="7" t="s">
        <v>10</v>
      </c>
      <c r="D34" s="12">
        <v>820.648810056833</v>
      </c>
      <c r="E34" s="12">
        <v>1353.178619887421</v>
      </c>
      <c r="F34" s="12">
        <v>2019.8532114772477</v>
      </c>
      <c r="G34" s="12">
        <v>2091.1750106421605</v>
      </c>
      <c r="H34" s="12">
        <v>2587.108716083431</v>
      </c>
      <c r="I34" s="12">
        <v>3155.026214688434</v>
      </c>
      <c r="J34" s="12">
        <v>822.175330928931</v>
      </c>
      <c r="K34" s="12">
        <v>1341.028296059911</v>
      </c>
      <c r="L34" s="13"/>
    </row>
    <row r="35" spans="1:12" ht="13.5">
      <c r="A35" s="6">
        <v>3</v>
      </c>
      <c r="B35" s="7">
        <v>2008</v>
      </c>
      <c r="C35" s="7" t="s">
        <v>10</v>
      </c>
      <c r="D35" s="12">
        <v>865.0853296441705</v>
      </c>
      <c r="E35" s="12">
        <v>1429.255041980029</v>
      </c>
      <c r="F35" s="12">
        <v>2140.970239609897</v>
      </c>
      <c r="G35" s="12">
        <v>2207.2799072250486</v>
      </c>
      <c r="H35" s="12">
        <v>2741.5546553575846</v>
      </c>
      <c r="I35" s="12">
        <v>3342.4066833493034</v>
      </c>
      <c r="J35" s="12">
        <v>871.6116332043059</v>
      </c>
      <c r="K35" s="12">
        <v>1426.991150960297</v>
      </c>
      <c r="L35" s="13"/>
    </row>
    <row r="36" spans="1:12" ht="13.5">
      <c r="A36" s="6">
        <v>4</v>
      </c>
      <c r="B36" s="7">
        <v>2009</v>
      </c>
      <c r="C36" s="7" t="s">
        <v>10</v>
      </c>
      <c r="D36" s="12">
        <v>902.793009572692</v>
      </c>
      <c r="E36" s="12">
        <v>1493.0426028786403</v>
      </c>
      <c r="F36" s="12">
        <v>2212.712023565988</v>
      </c>
      <c r="G36" s="12">
        <v>2283.910184221946</v>
      </c>
      <c r="H36" s="12">
        <v>2839.240075172352</v>
      </c>
      <c r="I36" s="12">
        <v>3466.029425494482</v>
      </c>
      <c r="J36" s="12">
        <v>907.0901957210594</v>
      </c>
      <c r="K36" s="12">
        <v>1487.5808614874418</v>
      </c>
      <c r="L36" s="13"/>
    </row>
    <row r="37" spans="1:12" ht="13.5">
      <c r="A37" s="6">
        <v>5</v>
      </c>
      <c r="B37" s="7">
        <v>2010</v>
      </c>
      <c r="C37" s="7" t="s">
        <v>10</v>
      </c>
      <c r="D37" s="12">
        <v>929.763168128836</v>
      </c>
      <c r="E37" s="12">
        <v>1547.074607328674</v>
      </c>
      <c r="F37" s="12">
        <v>2354.0179711515316</v>
      </c>
      <c r="G37" s="12">
        <v>2427.3130809888066</v>
      </c>
      <c r="H37" s="12">
        <v>3018.572456032769</v>
      </c>
      <c r="I37" s="12">
        <v>3686.495258243325</v>
      </c>
      <c r="J37" s="12">
        <v>943.5228959324131</v>
      </c>
      <c r="K37" s="12">
        <v>1553.3742197533547</v>
      </c>
      <c r="L37" s="13"/>
    </row>
    <row r="38" spans="1:12" ht="13.5">
      <c r="A38" s="6">
        <v>6</v>
      </c>
      <c r="B38" s="7">
        <v>2011</v>
      </c>
      <c r="C38" s="7" t="s">
        <v>10</v>
      </c>
      <c r="D38" s="12">
        <v>983.450441856168</v>
      </c>
      <c r="E38" s="12">
        <v>1629.886053437826</v>
      </c>
      <c r="F38" s="12">
        <v>2528.232833204438</v>
      </c>
      <c r="G38" s="12">
        <v>2594.904170435495</v>
      </c>
      <c r="H38" s="12">
        <v>3221.476923055372</v>
      </c>
      <c r="I38" s="12">
        <v>3914.668985361942</v>
      </c>
      <c r="J38" s="12">
        <v>984.3739585883211</v>
      </c>
      <c r="K38" s="12">
        <v>1623.6444850501048</v>
      </c>
      <c r="L38" s="13"/>
    </row>
    <row r="39" spans="1:12" ht="13.5">
      <c r="A39" s="6">
        <v>7</v>
      </c>
      <c r="B39" s="7">
        <v>2012</v>
      </c>
      <c r="C39" s="7" t="s">
        <v>10</v>
      </c>
      <c r="D39" s="12">
        <v>1026.9421236999024</v>
      </c>
      <c r="E39" s="12">
        <v>1698.4152066150104</v>
      </c>
      <c r="F39" s="12">
        <v>2653.8698304781756</v>
      </c>
      <c r="G39" s="12">
        <v>2709.9339761907067</v>
      </c>
      <c r="H39" s="12">
        <v>3379.0087967862137</v>
      </c>
      <c r="I39" s="12">
        <v>4103.918012065247</v>
      </c>
      <c r="J39" s="12">
        <v>1043.0862826815367</v>
      </c>
      <c r="K39" s="12">
        <v>1720.3671236041482</v>
      </c>
      <c r="L39" s="13"/>
    </row>
    <row r="40" spans="1:12" ht="13.5">
      <c r="A40" s="6">
        <v>8</v>
      </c>
      <c r="B40" s="7">
        <v>2013</v>
      </c>
      <c r="C40" s="7" t="s">
        <v>10</v>
      </c>
      <c r="D40" s="12">
        <v>1061.2722865844748</v>
      </c>
      <c r="E40" s="12">
        <v>1761.0720592431903</v>
      </c>
      <c r="F40" s="12">
        <v>2692.969809823645</v>
      </c>
      <c r="G40" s="12">
        <v>2787.0367957499193</v>
      </c>
      <c r="H40" s="12">
        <v>3449.947980030759</v>
      </c>
      <c r="I40" s="12">
        <v>4205.812560848377</v>
      </c>
      <c r="J40" s="12">
        <v>1062.4461226302296</v>
      </c>
      <c r="K40" s="12">
        <v>1769.2418788801483</v>
      </c>
      <c r="L40" s="13"/>
    </row>
    <row r="41" spans="1:12" ht="13.5">
      <c r="A41" s="15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3"/>
    </row>
    <row r="43" ht="13.5">
      <c r="B43" s="3" t="s">
        <v>15</v>
      </c>
    </row>
    <row r="45" ht="13.5">
      <c r="B45" s="3" t="s">
        <v>16</v>
      </c>
    </row>
    <row r="46" ht="13.5">
      <c r="B46" s="3" t="s">
        <v>17</v>
      </c>
    </row>
    <row r="47" ht="13.5">
      <c r="B47" s="3" t="s">
        <v>18</v>
      </c>
    </row>
  </sheetData>
  <sheetProtection/>
  <mergeCells count="16">
    <mergeCell ref="A2:K2"/>
    <mergeCell ref="D4:I4"/>
    <mergeCell ref="J4:K4"/>
    <mergeCell ref="D5:D6"/>
    <mergeCell ref="E5:E6"/>
    <mergeCell ref="F5:F6"/>
    <mergeCell ref="A1:K1"/>
    <mergeCell ref="A32:K32"/>
    <mergeCell ref="K5:K6"/>
    <mergeCell ref="A4:A6"/>
    <mergeCell ref="B4:B6"/>
    <mergeCell ref="C4:C6"/>
    <mergeCell ref="G5:G6"/>
    <mergeCell ref="H5:H6"/>
    <mergeCell ref="I5:I6"/>
    <mergeCell ref="J5:J6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&amp;C&amp;A</oddHeader>
    <oddFooter>&amp;CŹródło: Opracowanie IPiSS na podstawie danych GUS.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:K2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15.00390625" style="1" customWidth="1"/>
    <col min="4" max="7" width="11.50390625" style="1" customWidth="1"/>
    <col min="8" max="8" width="11.75390625" style="1" customWidth="1"/>
    <col min="9" max="11" width="11.50390625" style="1" customWidth="1"/>
    <col min="12" max="12" width="10.875" style="1" customWidth="1"/>
    <col min="13" max="16384" width="9.125" style="1" customWidth="1"/>
  </cols>
  <sheetData>
    <row r="1" spans="1:11" ht="28.5" customHeight="1">
      <c r="A1" s="20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</row>
    <row r="2" spans="1:12" ht="26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4.75" customHeight="1">
      <c r="A4" s="26" t="s">
        <v>9</v>
      </c>
      <c r="B4" s="26" t="s">
        <v>8</v>
      </c>
      <c r="C4" s="26" t="s">
        <v>12</v>
      </c>
      <c r="D4" s="26" t="s">
        <v>0</v>
      </c>
      <c r="E4" s="26"/>
      <c r="F4" s="26"/>
      <c r="G4" s="26"/>
      <c r="H4" s="26"/>
      <c r="I4" s="26"/>
      <c r="J4" s="26" t="s">
        <v>1</v>
      </c>
      <c r="K4" s="26"/>
      <c r="L4" s="4"/>
    </row>
    <row r="5" spans="1:12" ht="12.75">
      <c r="A5" s="26"/>
      <c r="B5" s="26"/>
      <c r="C5" s="26"/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2</v>
      </c>
      <c r="K5" s="25" t="s">
        <v>3</v>
      </c>
      <c r="L5" s="5"/>
    </row>
    <row r="6" spans="1:12" ht="35.25" customHeight="1">
      <c r="A6" s="26"/>
      <c r="B6" s="26"/>
      <c r="C6" s="26"/>
      <c r="D6" s="25"/>
      <c r="E6" s="25"/>
      <c r="F6" s="25"/>
      <c r="G6" s="25"/>
      <c r="H6" s="25"/>
      <c r="I6" s="25"/>
      <c r="J6" s="25"/>
      <c r="K6" s="25"/>
      <c r="L6" s="5"/>
    </row>
    <row r="7" spans="1:12" s="19" customFormat="1" ht="24.75" customHeight="1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4"/>
      <c r="L7" s="18"/>
    </row>
    <row r="8" spans="1:12" ht="13.5">
      <c r="A8" s="27">
        <v>1</v>
      </c>
      <c r="B8" s="28">
        <v>2018</v>
      </c>
      <c r="C8" s="28" t="s">
        <v>20</v>
      </c>
      <c r="D8" s="29">
        <v>1171.4557926099296</v>
      </c>
      <c r="E8" s="29">
        <v>1922.7359840275171</v>
      </c>
      <c r="F8" s="29">
        <v>2916.3934873645417</v>
      </c>
      <c r="G8" s="29">
        <v>3096.5143288617955</v>
      </c>
      <c r="H8" s="29">
        <v>3742.573444266207</v>
      </c>
      <c r="I8" s="29">
        <v>4569.799696904466</v>
      </c>
      <c r="J8" s="29">
        <v>1154.7140041193595</v>
      </c>
      <c r="K8" s="29">
        <v>1910.732767194208</v>
      </c>
      <c r="L8" s="13"/>
    </row>
    <row r="9" spans="1:12" ht="13.5">
      <c r="A9" s="6">
        <v>2</v>
      </c>
      <c r="B9" s="7">
        <v>2019</v>
      </c>
      <c r="C9" s="7" t="s">
        <v>21</v>
      </c>
      <c r="D9" s="12">
        <v>1186.3366817819303</v>
      </c>
      <c r="E9" s="12">
        <v>1951.1893699920643</v>
      </c>
      <c r="F9" s="12">
        <v>2951.6301885587345</v>
      </c>
      <c r="G9" s="12">
        <v>3133.907099160626</v>
      </c>
      <c r="H9" s="12">
        <v>3793.7762345043866</v>
      </c>
      <c r="I9" s="12">
        <v>4635.616898745013</v>
      </c>
      <c r="J9" s="12">
        <v>1167.654046116116</v>
      </c>
      <c r="K9" s="12">
        <v>1935.7729750290105</v>
      </c>
      <c r="L9" s="13"/>
    </row>
    <row r="10" spans="1:12" ht="13.5">
      <c r="A10" s="6">
        <v>3</v>
      </c>
      <c r="B10" s="7">
        <v>2019</v>
      </c>
      <c r="C10" s="7" t="s">
        <v>22</v>
      </c>
      <c r="D10" s="12">
        <v>1219.1527978143279</v>
      </c>
      <c r="E10" s="12">
        <v>2012.8874018188826</v>
      </c>
      <c r="F10" s="12">
        <v>3039.2706436515887</v>
      </c>
      <c r="G10" s="12">
        <v>3233.5985891189725</v>
      </c>
      <c r="H10" s="12">
        <v>3908.5209015767023</v>
      </c>
      <c r="I10" s="12">
        <v>4776.954427806126</v>
      </c>
      <c r="J10" s="12">
        <v>1197.4717720549131</v>
      </c>
      <c r="K10" s="12">
        <v>1993.2606002329376</v>
      </c>
      <c r="L10" s="13"/>
    </row>
    <row r="11" spans="1:12" ht="13.5">
      <c r="A11" s="6">
        <v>4</v>
      </c>
      <c r="B11" s="7">
        <v>2019</v>
      </c>
      <c r="C11" s="7" t="s">
        <v>23</v>
      </c>
      <c r="D11" s="12">
        <v>1228.622169103017</v>
      </c>
      <c r="E11" s="12">
        <v>2030.920961298216</v>
      </c>
      <c r="F11" s="12">
        <v>3061.114410006123</v>
      </c>
      <c r="G11" s="12">
        <v>3254.787498911509</v>
      </c>
      <c r="H11" s="12">
        <v>3936.962762874622</v>
      </c>
      <c r="I11" s="12">
        <v>4812.2949048947</v>
      </c>
      <c r="J11" s="12">
        <v>1206.6497485224975</v>
      </c>
      <c r="K11" s="12">
        <v>2012.3593499889569</v>
      </c>
      <c r="L11" s="13"/>
    </row>
    <row r="12" spans="1:12" ht="13.5">
      <c r="A12" s="15">
        <v>5</v>
      </c>
      <c r="B12" s="16">
        <v>2019</v>
      </c>
      <c r="C12" s="16" t="s">
        <v>20</v>
      </c>
      <c r="D12" s="17">
        <v>1217.5875064724592</v>
      </c>
      <c r="E12" s="17">
        <v>1005.178248934437</v>
      </c>
      <c r="F12" s="17">
        <v>1007.4478717234987</v>
      </c>
      <c r="G12" s="17">
        <v>1072.7848248040993</v>
      </c>
      <c r="H12" s="17">
        <v>972.552552144842</v>
      </c>
      <c r="I12" s="17">
        <v>952.0156084791186</v>
      </c>
      <c r="J12" s="17">
        <v>1194.7533146878413</v>
      </c>
      <c r="K12" s="17">
        <v>994.9133645807743</v>
      </c>
      <c r="L12" s="13"/>
    </row>
    <row r="14" ht="13.5">
      <c r="B14" s="3" t="s">
        <v>15</v>
      </c>
    </row>
    <row r="16" ht="13.5">
      <c r="B16" s="3" t="s">
        <v>16</v>
      </c>
    </row>
    <row r="17" ht="13.5">
      <c r="B17" s="3" t="s">
        <v>17</v>
      </c>
    </row>
    <row r="18" ht="13.5">
      <c r="B18" s="3" t="s">
        <v>18</v>
      </c>
    </row>
  </sheetData>
  <sheetProtection/>
  <mergeCells count="16">
    <mergeCell ref="G5:G6"/>
    <mergeCell ref="H5:H6"/>
    <mergeCell ref="I5:I6"/>
    <mergeCell ref="J5:J6"/>
    <mergeCell ref="K5:K6"/>
    <mergeCell ref="A7:K7"/>
    <mergeCell ref="A1:K1"/>
    <mergeCell ref="A2:K2"/>
    <mergeCell ref="A4:A6"/>
    <mergeCell ref="B4:B6"/>
    <mergeCell ref="C4:C6"/>
    <mergeCell ref="D4:I4"/>
    <mergeCell ref="J4:K4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Hebda-Czaplicka</dc:creator>
  <cp:keywords/>
  <dc:description/>
  <cp:lastModifiedBy>PSK</cp:lastModifiedBy>
  <cp:lastPrinted>2020-05-06T10:06:30Z</cp:lastPrinted>
  <dcterms:created xsi:type="dcterms:W3CDTF">2001-03-20T09:27:13Z</dcterms:created>
  <dcterms:modified xsi:type="dcterms:W3CDTF">2020-05-06T10:19:36Z</dcterms:modified>
  <cp:category/>
  <cp:version/>
  <cp:contentType/>
  <cp:contentStatus/>
</cp:coreProperties>
</file>