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1" activeTab="1"/>
  </bookViews>
  <sheets>
    <sheet name="MS - roczne" sheetId="1" state="hidden" r:id="rId1"/>
    <sheet name="MS - miesięczne - 1998-2018" sheetId="2" r:id="rId2"/>
  </sheets>
  <definedNames/>
  <calcPr fullCalcOnLoad="1"/>
</workbook>
</file>

<file path=xl/sharedStrings.xml><?xml version="1.0" encoding="utf-8"?>
<sst xmlns="http://schemas.openxmlformats.org/spreadsheetml/2006/main" count="197" uniqueCount="27">
  <si>
    <t>Gospodarstwa pracownicze</t>
  </si>
  <si>
    <t>Gospodarstwa emeryckie</t>
  </si>
  <si>
    <t>1-osobowe M+K/2</t>
  </si>
  <si>
    <t>2-osobowe M+K</t>
  </si>
  <si>
    <t>3-osobowe M+K+Dmł</t>
  </si>
  <si>
    <t>3-osobowe M+K+Dst</t>
  </si>
  <si>
    <t>4-osobowe M+K+Dmł+Dst</t>
  </si>
  <si>
    <t>5-osobowe M+K+Dmł+2xDst</t>
  </si>
  <si>
    <t>Rok</t>
  </si>
  <si>
    <t>Lp</t>
  </si>
  <si>
    <t>średniorocznie</t>
  </si>
  <si>
    <t>marzec</t>
  </si>
  <si>
    <t>czerwiec</t>
  </si>
  <si>
    <t>wrzesień</t>
  </si>
  <si>
    <t>grudzień</t>
  </si>
  <si>
    <t>b.d.</t>
  </si>
  <si>
    <t>Okres</t>
  </si>
  <si>
    <t>Zmodyfikowane minimum socjalne</t>
  </si>
  <si>
    <t>Wartości minimum socjalnego w wybranych typach gospodarstw pracowniczych i emeryckich. Lata 1981 - 2013.</t>
  </si>
  <si>
    <t>Źródło: Instytut Pracy i Spraw Socjalnych.</t>
  </si>
  <si>
    <t>Uwaga: Symbole użyte w tablicy oznaczają odpowiednio: M – mężczyzna w wieku 25–60 lat., K – kobieta w wieku 25–60 lat,</t>
  </si>
  <si>
    <t xml:space="preserve">(M + K)/2 – wydatki na poziomie średniej arytmetycznej dla gospodarstwa mężczyzny i kobiety, DM – dziecko młodsze w wieku 4–6 lat, </t>
  </si>
  <si>
    <t>DS – dziecko starsze w wieku 13–15 lat. W gospodarstwach emeryckich K i M oznaczają odpowiednio kobietę i mężczyznę w wieku powyżej 60 lat.</t>
  </si>
  <si>
    <t>(w zł, w ujęciu miesięcznym, na gospodarstwo domowe, w cenach średniorocznych)</t>
  </si>
  <si>
    <t>IV kwartał</t>
  </si>
  <si>
    <t>Wartości minimum socjalnego w wybranych typach gospodarstw pracowniczych i emeryckich. Lata 1998 - 2018</t>
  </si>
  <si>
    <t>(w zł, w ujęciu miesięcznym, na gospodarstwo domowe, w cenach z miesięcy marzec, czerwiec, wrzesień i grudzień)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</si>
</sst>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0"/>
    <numFmt numFmtId="167" formatCode="0.000"/>
    <numFmt numFmtId="168" formatCode="0.0%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4" fontId="7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horizontal="center" vertical="top" wrapText="1"/>
    </xf>
    <xf numFmtId="165" fontId="6" fillId="0" borderId="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right" vertical="top"/>
    </xf>
    <xf numFmtId="164" fontId="6" fillId="0" borderId="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right" vertical="top"/>
    </xf>
    <xf numFmtId="0" fontId="7" fillId="0" borderId="11" xfId="0" applyFont="1" applyBorder="1" applyAlignment="1">
      <alignment horizontal="center" vertical="top"/>
    </xf>
    <xf numFmtId="4" fontId="7" fillId="0" borderId="11" xfId="0" applyNumberFormat="1" applyFont="1" applyBorder="1" applyAlignment="1">
      <alignment horizontal="right" vertical="top"/>
    </xf>
    <xf numFmtId="164" fontId="6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D4" sqref="D4:I4"/>
    </sheetView>
  </sheetViews>
  <sheetFormatPr defaultColWidth="9.00390625" defaultRowHeight="12.75"/>
  <cols>
    <col min="1" max="1" width="4.125" style="1" customWidth="1"/>
    <col min="2" max="2" width="6.00390625" style="1" customWidth="1"/>
    <col min="3" max="3" width="15.00390625" style="1" customWidth="1"/>
    <col min="4" max="7" width="11.625" style="1" customWidth="1"/>
    <col min="8" max="8" width="11.75390625" style="1" customWidth="1"/>
    <col min="9" max="11" width="11.625" style="1" customWidth="1"/>
    <col min="12" max="12" width="10.875" style="1" customWidth="1"/>
    <col min="13" max="16384" width="9.125" style="1" customWidth="1"/>
  </cols>
  <sheetData>
    <row r="1" spans="1:11" ht="34.5" customHeight="1">
      <c r="A1" s="23" t="s">
        <v>18</v>
      </c>
      <c r="B1" s="23"/>
      <c r="C1" s="20"/>
      <c r="D1" s="20"/>
      <c r="E1" s="20"/>
      <c r="F1" s="20"/>
      <c r="G1" s="20"/>
      <c r="H1" s="20"/>
      <c r="I1" s="20"/>
      <c r="J1" s="20"/>
      <c r="K1" s="20"/>
    </row>
    <row r="2" spans="1:12" ht="34.5" customHeight="1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"/>
    </row>
    <row r="3" spans="1:11" ht="20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24.75" customHeight="1">
      <c r="A4" s="21" t="s">
        <v>9</v>
      </c>
      <c r="B4" s="21" t="s">
        <v>8</v>
      </c>
      <c r="C4" s="21" t="s">
        <v>16</v>
      </c>
      <c r="D4" s="21" t="s">
        <v>0</v>
      </c>
      <c r="E4" s="21"/>
      <c r="F4" s="21"/>
      <c r="G4" s="21"/>
      <c r="H4" s="21"/>
      <c r="I4" s="21"/>
      <c r="J4" s="21" t="s">
        <v>1</v>
      </c>
      <c r="K4" s="21"/>
      <c r="L4" s="4"/>
    </row>
    <row r="5" spans="1:12" ht="12.75">
      <c r="A5" s="21"/>
      <c r="B5" s="21"/>
      <c r="C5" s="21"/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2</v>
      </c>
      <c r="K5" s="22" t="s">
        <v>3</v>
      </c>
      <c r="L5" s="5"/>
    </row>
    <row r="6" spans="1:12" ht="35.25" customHeight="1">
      <c r="A6" s="21"/>
      <c r="B6" s="21"/>
      <c r="C6" s="21"/>
      <c r="D6" s="22"/>
      <c r="E6" s="22"/>
      <c r="F6" s="22"/>
      <c r="G6" s="22"/>
      <c r="H6" s="22"/>
      <c r="I6" s="22"/>
      <c r="J6" s="22"/>
      <c r="K6" s="22"/>
      <c r="L6" s="5"/>
    </row>
    <row r="7" spans="1:12" ht="16.5">
      <c r="A7" s="6">
        <v>1</v>
      </c>
      <c r="B7" s="7">
        <v>1981</v>
      </c>
      <c r="C7" s="7" t="s">
        <v>10</v>
      </c>
      <c r="D7" s="8">
        <v>3200</v>
      </c>
      <c r="E7" s="8">
        <f>D7*2</f>
        <v>6400</v>
      </c>
      <c r="F7" s="9" t="s">
        <v>15</v>
      </c>
      <c r="G7" s="9" t="s">
        <v>15</v>
      </c>
      <c r="H7" s="8">
        <f>2700*4</f>
        <v>10800</v>
      </c>
      <c r="I7" s="9" t="s">
        <v>15</v>
      </c>
      <c r="J7" s="8">
        <v>3000</v>
      </c>
      <c r="K7" s="8">
        <f>2700*2</f>
        <v>5400</v>
      </c>
      <c r="L7" s="10"/>
    </row>
    <row r="8" spans="1:12" ht="16.5">
      <c r="A8" s="6">
        <v>2</v>
      </c>
      <c r="B8" s="7">
        <v>1982</v>
      </c>
      <c r="C8" s="7" t="s">
        <v>10</v>
      </c>
      <c r="D8" s="8">
        <v>6400</v>
      </c>
      <c r="E8" s="8">
        <f aca="true" t="shared" si="0" ref="E8:E15">+D8*2</f>
        <v>12800</v>
      </c>
      <c r="F8" s="11" t="s">
        <v>15</v>
      </c>
      <c r="G8" s="11" t="s">
        <v>15</v>
      </c>
      <c r="H8" s="8">
        <f>5400*4</f>
        <v>21600</v>
      </c>
      <c r="I8" s="11" t="s">
        <v>15</v>
      </c>
      <c r="J8" s="8">
        <v>6100</v>
      </c>
      <c r="K8" s="8">
        <f>5600*2</f>
        <v>11200</v>
      </c>
      <c r="L8" s="10"/>
    </row>
    <row r="9" spans="1:12" ht="16.5">
      <c r="A9" s="6">
        <v>3</v>
      </c>
      <c r="B9" s="7">
        <v>1983</v>
      </c>
      <c r="C9" s="7" t="s">
        <v>10</v>
      </c>
      <c r="D9" s="8">
        <v>7000</v>
      </c>
      <c r="E9" s="8">
        <f t="shared" si="0"/>
        <v>14000</v>
      </c>
      <c r="F9" s="11" t="s">
        <v>15</v>
      </c>
      <c r="G9" s="11" t="s">
        <v>15</v>
      </c>
      <c r="H9" s="8">
        <f>5700*4</f>
        <v>22800</v>
      </c>
      <c r="I9" s="11" t="s">
        <v>15</v>
      </c>
      <c r="J9" s="8">
        <v>6400</v>
      </c>
      <c r="K9" s="8">
        <f>5800*2</f>
        <v>11600</v>
      </c>
      <c r="L9" s="10"/>
    </row>
    <row r="10" spans="1:12" ht="16.5">
      <c r="A10" s="6">
        <v>4</v>
      </c>
      <c r="B10" s="7">
        <v>1984</v>
      </c>
      <c r="C10" s="7" t="s">
        <v>10</v>
      </c>
      <c r="D10" s="8">
        <v>8300</v>
      </c>
      <c r="E10" s="8">
        <f t="shared" si="0"/>
        <v>16600</v>
      </c>
      <c r="F10" s="11" t="s">
        <v>15</v>
      </c>
      <c r="G10" s="11" t="s">
        <v>15</v>
      </c>
      <c r="H10" s="8">
        <f>6900*4</f>
        <v>27600</v>
      </c>
      <c r="I10" s="11" t="s">
        <v>15</v>
      </c>
      <c r="J10" s="8">
        <v>7300</v>
      </c>
      <c r="K10" s="8">
        <f>6200*2</f>
        <v>12400</v>
      </c>
      <c r="L10" s="10"/>
    </row>
    <row r="11" spans="1:12" ht="16.5">
      <c r="A11" s="6">
        <v>5</v>
      </c>
      <c r="B11" s="7">
        <v>1985</v>
      </c>
      <c r="C11" s="7" t="s">
        <v>10</v>
      </c>
      <c r="D11" s="8">
        <v>9300</v>
      </c>
      <c r="E11" s="8">
        <f t="shared" si="0"/>
        <v>18600</v>
      </c>
      <c r="F11" s="11" t="s">
        <v>15</v>
      </c>
      <c r="G11" s="11" t="s">
        <v>15</v>
      </c>
      <c r="H11" s="8">
        <f>7700*4</f>
        <v>30800</v>
      </c>
      <c r="I11" s="11" t="s">
        <v>15</v>
      </c>
      <c r="J11" s="8">
        <v>8100</v>
      </c>
      <c r="K11" s="8">
        <v>14000</v>
      </c>
      <c r="L11" s="10"/>
    </row>
    <row r="12" spans="1:12" ht="16.5">
      <c r="A12" s="6">
        <v>6</v>
      </c>
      <c r="B12" s="7">
        <v>1986</v>
      </c>
      <c r="C12" s="7" t="s">
        <v>10</v>
      </c>
      <c r="D12" s="8">
        <v>10700</v>
      </c>
      <c r="E12" s="8">
        <f t="shared" si="0"/>
        <v>21400</v>
      </c>
      <c r="F12" s="11" t="s">
        <v>15</v>
      </c>
      <c r="G12" s="11" t="s">
        <v>15</v>
      </c>
      <c r="H12" s="8">
        <f>8900*4</f>
        <v>35600</v>
      </c>
      <c r="I12" s="11" t="s">
        <v>15</v>
      </c>
      <c r="J12" s="8">
        <v>9600</v>
      </c>
      <c r="K12" s="8">
        <f>8300*2</f>
        <v>16600</v>
      </c>
      <c r="L12" s="10"/>
    </row>
    <row r="13" spans="1:12" ht="16.5">
      <c r="A13" s="6">
        <v>7</v>
      </c>
      <c r="B13" s="7">
        <v>1987</v>
      </c>
      <c r="C13" s="7" t="s">
        <v>10</v>
      </c>
      <c r="D13" s="8">
        <v>14200</v>
      </c>
      <c r="E13" s="8">
        <f t="shared" si="0"/>
        <v>28400</v>
      </c>
      <c r="F13" s="11" t="s">
        <v>15</v>
      </c>
      <c r="G13" s="11" t="s">
        <v>15</v>
      </c>
      <c r="H13" s="8">
        <f>11800*4</f>
        <v>47200</v>
      </c>
      <c r="I13" s="11" t="s">
        <v>15</v>
      </c>
      <c r="J13" s="8">
        <v>12700</v>
      </c>
      <c r="K13" s="8">
        <f>11200*2</f>
        <v>22400</v>
      </c>
      <c r="L13" s="10"/>
    </row>
    <row r="14" spans="1:12" ht="16.5">
      <c r="A14" s="6">
        <v>8</v>
      </c>
      <c r="B14" s="7">
        <v>1988</v>
      </c>
      <c r="C14" s="7" t="s">
        <v>10</v>
      </c>
      <c r="D14" s="8">
        <v>22500</v>
      </c>
      <c r="E14" s="8">
        <f t="shared" si="0"/>
        <v>45000</v>
      </c>
      <c r="F14" s="11" t="s">
        <v>15</v>
      </c>
      <c r="G14" s="11" t="s">
        <v>15</v>
      </c>
      <c r="H14" s="8">
        <f>18200*4</f>
        <v>72800</v>
      </c>
      <c r="I14" s="11" t="s">
        <v>15</v>
      </c>
      <c r="J14" s="8">
        <v>19800</v>
      </c>
      <c r="K14" s="8">
        <f>17200*2</f>
        <v>34400</v>
      </c>
      <c r="L14" s="10"/>
    </row>
    <row r="15" spans="1:12" ht="16.5">
      <c r="A15" s="6">
        <v>9</v>
      </c>
      <c r="B15" s="7">
        <v>1989</v>
      </c>
      <c r="C15" s="7" t="s">
        <v>10</v>
      </c>
      <c r="D15" s="8">
        <v>73100</v>
      </c>
      <c r="E15" s="8">
        <f t="shared" si="0"/>
        <v>146200</v>
      </c>
      <c r="F15" s="11" t="s">
        <v>15</v>
      </c>
      <c r="G15" s="11" t="s">
        <v>15</v>
      </c>
      <c r="H15" s="8">
        <f>60100*4</f>
        <v>240400</v>
      </c>
      <c r="I15" s="11" t="s">
        <v>15</v>
      </c>
      <c r="J15" s="8">
        <v>64400</v>
      </c>
      <c r="K15" s="8">
        <f>57100*2</f>
        <v>114200</v>
      </c>
      <c r="L15" s="10"/>
    </row>
    <row r="16" spans="1:12" ht="16.5">
      <c r="A16" s="6">
        <v>10</v>
      </c>
      <c r="B16" s="7">
        <v>1990</v>
      </c>
      <c r="C16" s="7" t="s">
        <v>10</v>
      </c>
      <c r="D16" s="8">
        <v>496300</v>
      </c>
      <c r="E16" s="8">
        <f>+D16*2</f>
        <v>992600</v>
      </c>
      <c r="F16" s="11" t="s">
        <v>15</v>
      </c>
      <c r="G16" s="11" t="s">
        <v>15</v>
      </c>
      <c r="H16" s="8">
        <f>39.59*40000</f>
        <v>1583600.0000000002</v>
      </c>
      <c r="I16" s="11" t="s">
        <v>15</v>
      </c>
      <c r="J16" s="8">
        <v>442400</v>
      </c>
      <c r="K16" s="8">
        <f>38.15*20000</f>
        <v>763000</v>
      </c>
      <c r="L16" s="10"/>
    </row>
    <row r="17" spans="1:12" ht="16.5">
      <c r="A17" s="6">
        <v>11</v>
      </c>
      <c r="B17" s="7">
        <v>1991</v>
      </c>
      <c r="C17" s="7" t="s">
        <v>10</v>
      </c>
      <c r="D17" s="8">
        <v>912000</v>
      </c>
      <c r="E17" s="8">
        <f>+D17*2</f>
        <v>1824000</v>
      </c>
      <c r="F17" s="11" t="s">
        <v>15</v>
      </c>
      <c r="G17" s="11" t="s">
        <v>15</v>
      </c>
      <c r="H17" s="8">
        <f>72.2*40000</f>
        <v>2888000</v>
      </c>
      <c r="I17" s="11" t="s">
        <v>15</v>
      </c>
      <c r="J17" s="8">
        <v>832000</v>
      </c>
      <c r="K17" s="8">
        <f>71.4*20000</f>
        <v>1428000</v>
      </c>
      <c r="L17" s="10"/>
    </row>
    <row r="18" spans="1:12" ht="16.5">
      <c r="A18" s="6">
        <v>12</v>
      </c>
      <c r="B18" s="7">
        <v>1992</v>
      </c>
      <c r="C18" s="7" t="s">
        <v>10</v>
      </c>
      <c r="D18" s="8">
        <v>1424000</v>
      </c>
      <c r="E18" s="8">
        <f>+D18*2</f>
        <v>2848000</v>
      </c>
      <c r="F18" s="11" t="s">
        <v>15</v>
      </c>
      <c r="G18" s="11" t="s">
        <v>15</v>
      </c>
      <c r="H18" s="8">
        <f>112.9*40000</f>
        <v>4516000</v>
      </c>
      <c r="I18" s="11" t="s">
        <v>15</v>
      </c>
      <c r="J18" s="8">
        <v>1270000</v>
      </c>
      <c r="K18" s="8">
        <f>108.8*20000</f>
        <v>2176000</v>
      </c>
      <c r="L18" s="10"/>
    </row>
    <row r="19" spans="1:12" ht="16.5">
      <c r="A19" s="6">
        <v>13</v>
      </c>
      <c r="B19" s="7">
        <v>1993</v>
      </c>
      <c r="C19" s="7" t="s">
        <v>10</v>
      </c>
      <c r="D19" s="8">
        <v>2068000</v>
      </c>
      <c r="E19" s="8">
        <f>+D19*2</f>
        <v>4136000</v>
      </c>
      <c r="F19" s="11" t="s">
        <v>15</v>
      </c>
      <c r="G19" s="11" t="s">
        <v>15</v>
      </c>
      <c r="H19" s="8">
        <f>164.1*40000</f>
        <v>6564000</v>
      </c>
      <c r="I19" s="11" t="s">
        <v>15</v>
      </c>
      <c r="J19" s="8">
        <v>1845000</v>
      </c>
      <c r="K19" s="8">
        <f>158.3*20000</f>
        <v>3166000</v>
      </c>
      <c r="L19" s="10"/>
    </row>
    <row r="20" spans="1:12" ht="16.5">
      <c r="A20" s="6">
        <v>14</v>
      </c>
      <c r="B20" s="7">
        <v>1994</v>
      </c>
      <c r="C20" s="7" t="s">
        <v>10</v>
      </c>
      <c r="D20" s="8">
        <v>2526000</v>
      </c>
      <c r="E20" s="8">
        <v>4179000</v>
      </c>
      <c r="F20" s="8">
        <v>5651000</v>
      </c>
      <c r="G20" s="8">
        <v>5944000</v>
      </c>
      <c r="H20" s="8">
        <v>7350000</v>
      </c>
      <c r="I20" s="8">
        <v>9071000</v>
      </c>
      <c r="J20" s="8">
        <v>2187000</v>
      </c>
      <c r="K20" s="8">
        <v>3525000</v>
      </c>
      <c r="L20" s="10"/>
    </row>
    <row r="21" spans="1:12" ht="16.5">
      <c r="A21" s="6">
        <v>15</v>
      </c>
      <c r="B21" s="7">
        <v>1995</v>
      </c>
      <c r="C21" s="7" t="s">
        <v>10</v>
      </c>
      <c r="D21" s="8">
        <v>333.02</v>
      </c>
      <c r="E21" s="8">
        <v>554.41</v>
      </c>
      <c r="F21" s="8">
        <v>750.16</v>
      </c>
      <c r="G21" s="8">
        <v>793.49</v>
      </c>
      <c r="H21" s="8">
        <v>978.49</v>
      </c>
      <c r="I21" s="8">
        <v>1208.87</v>
      </c>
      <c r="J21" s="8">
        <v>301.01</v>
      </c>
      <c r="K21" s="8">
        <v>476.77</v>
      </c>
      <c r="L21" s="10"/>
    </row>
    <row r="22" spans="1:12" ht="16.5">
      <c r="A22" s="6">
        <v>16</v>
      </c>
      <c r="B22" s="7">
        <v>1996</v>
      </c>
      <c r="C22" s="7" t="s">
        <v>10</v>
      </c>
      <c r="D22" s="8">
        <v>405.5</v>
      </c>
      <c r="E22" s="8">
        <v>664.3</v>
      </c>
      <c r="F22" s="8">
        <v>923.2</v>
      </c>
      <c r="G22" s="8">
        <v>972.1</v>
      </c>
      <c r="H22" s="8">
        <v>1190.6</v>
      </c>
      <c r="I22" s="8">
        <v>1472</v>
      </c>
      <c r="J22" s="8">
        <v>356</v>
      </c>
      <c r="K22" s="8">
        <v>579.3</v>
      </c>
      <c r="L22" s="10"/>
    </row>
    <row r="23" spans="1:12" ht="16.5">
      <c r="A23" s="6">
        <v>17</v>
      </c>
      <c r="B23" s="7">
        <v>1997</v>
      </c>
      <c r="C23" s="7" t="s">
        <v>10</v>
      </c>
      <c r="D23" s="8">
        <v>485.1014824071429</v>
      </c>
      <c r="E23" s="8">
        <v>809.656030772024</v>
      </c>
      <c r="F23" s="8">
        <v>1115.621759896429</v>
      </c>
      <c r="G23" s="8">
        <v>1180.912874495238</v>
      </c>
      <c r="H23" s="8">
        <v>1448.8424776250001</v>
      </c>
      <c r="I23" s="8">
        <v>1790.62580705873</v>
      </c>
      <c r="J23" s="8">
        <v>445.26555513214294</v>
      </c>
      <c r="K23" s="8">
        <v>730.721878578968</v>
      </c>
      <c r="L23" s="10"/>
    </row>
    <row r="24" spans="1:12" ht="16.5">
      <c r="A24" s="6">
        <v>18</v>
      </c>
      <c r="B24" s="7">
        <v>1998</v>
      </c>
      <c r="C24" s="7" t="s">
        <v>10</v>
      </c>
      <c r="D24" s="8">
        <v>564.4575477750001</v>
      </c>
      <c r="E24" s="8">
        <v>940.4272428967593</v>
      </c>
      <c r="F24" s="8">
        <v>1301.8879997268518</v>
      </c>
      <c r="G24" s="8">
        <v>1372.197126416534</v>
      </c>
      <c r="H24" s="8">
        <v>1687.9808943819442</v>
      </c>
      <c r="I24" s="8">
        <v>2085.1638350798935</v>
      </c>
      <c r="J24" s="8">
        <v>518.6672174500001</v>
      </c>
      <c r="K24" s="8">
        <v>849.694551326852</v>
      </c>
      <c r="L24" s="10"/>
    </row>
    <row r="25" spans="1:12" ht="16.5">
      <c r="A25" s="6">
        <v>19</v>
      </c>
      <c r="B25" s="7">
        <v>1999</v>
      </c>
      <c r="C25" s="7" t="s">
        <v>10</v>
      </c>
      <c r="D25" s="8">
        <v>615.9457283701613</v>
      </c>
      <c r="E25" s="8">
        <v>1025.6505223399497</v>
      </c>
      <c r="F25" s="8">
        <v>1430.0588143258078</v>
      </c>
      <c r="G25" s="8">
        <v>1497.962480210953</v>
      </c>
      <c r="H25" s="8">
        <v>1851.7664599573798</v>
      </c>
      <c r="I25" s="8">
        <v>2286.0162227187</v>
      </c>
      <c r="J25" s="8">
        <v>571.0841954526396</v>
      </c>
      <c r="K25" s="8">
        <v>936.7582256330085</v>
      </c>
      <c r="L25" s="10"/>
    </row>
    <row r="26" spans="1:12" ht="16.5">
      <c r="A26" s="6">
        <v>20</v>
      </c>
      <c r="B26" s="7">
        <v>2000</v>
      </c>
      <c r="C26" s="7" t="s">
        <v>10</v>
      </c>
      <c r="D26" s="8">
        <v>694.401286240621</v>
      </c>
      <c r="E26" s="8">
        <v>1159.1281580416012</v>
      </c>
      <c r="F26" s="8">
        <v>1618.4799522652452</v>
      </c>
      <c r="G26" s="8">
        <v>1689.3838044843615</v>
      </c>
      <c r="H26" s="8">
        <v>2090.0785344256046</v>
      </c>
      <c r="I26" s="8">
        <v>2576.02253769475</v>
      </c>
      <c r="J26" s="8">
        <v>641.2023463332298</v>
      </c>
      <c r="K26" s="8">
        <v>1053.7154437806591</v>
      </c>
      <c r="L26" s="10"/>
    </row>
    <row r="27" spans="1:12" ht="16.5">
      <c r="A27" s="6">
        <v>21</v>
      </c>
      <c r="B27" s="7">
        <v>2001</v>
      </c>
      <c r="C27" s="7" t="s">
        <v>10</v>
      </c>
      <c r="D27" s="12">
        <v>754.6078144506694</v>
      </c>
      <c r="E27" s="12">
        <v>1243.4597344473564</v>
      </c>
      <c r="F27" s="12">
        <v>1739.1259762947236</v>
      </c>
      <c r="G27" s="12">
        <v>1805.975165196209</v>
      </c>
      <c r="H27" s="12">
        <v>2231.5261098595524</v>
      </c>
      <c r="I27" s="12">
        <v>2743.5610616434196</v>
      </c>
      <c r="J27" s="12">
        <v>695.5011531645158</v>
      </c>
      <c r="K27" s="12">
        <v>1126.3409796766443</v>
      </c>
      <c r="L27" s="13"/>
    </row>
    <row r="28" spans="1:12" ht="16.5">
      <c r="A28" s="6">
        <v>22</v>
      </c>
      <c r="B28" s="7">
        <v>2002</v>
      </c>
      <c r="C28" s="7" t="s">
        <v>10</v>
      </c>
      <c r="D28" s="12">
        <v>783.1493467578284</v>
      </c>
      <c r="E28" s="12">
        <v>1283.4235686404875</v>
      </c>
      <c r="F28" s="12">
        <v>1797.3326828746315</v>
      </c>
      <c r="G28" s="12">
        <v>1861.8237477986386</v>
      </c>
      <c r="H28" s="12">
        <v>2308.4777233793993</v>
      </c>
      <c r="I28" s="12">
        <v>2839.284444493257</v>
      </c>
      <c r="J28" s="12">
        <v>722.8867798063347</v>
      </c>
      <c r="K28" s="12">
        <v>1164.0144081995654</v>
      </c>
      <c r="L28" s="13"/>
    </row>
    <row r="29" spans="1:12" ht="16.5">
      <c r="A29" s="6">
        <v>23</v>
      </c>
      <c r="B29" s="7">
        <v>2003</v>
      </c>
      <c r="C29" s="7" t="s">
        <v>10</v>
      </c>
      <c r="D29" s="12">
        <v>789.4744495699036</v>
      </c>
      <c r="E29" s="12">
        <v>1288.7206226436008</v>
      </c>
      <c r="F29" s="12">
        <v>1806.7397965907517</v>
      </c>
      <c r="G29" s="12">
        <v>1865.011667600433</v>
      </c>
      <c r="H29" s="12">
        <v>2321.0482256530354</v>
      </c>
      <c r="I29" s="12">
        <v>2853.409148181465</v>
      </c>
      <c r="J29" s="12">
        <v>729.4013786744223</v>
      </c>
      <c r="K29" s="12">
        <v>1169.6869451284804</v>
      </c>
      <c r="L29" s="13"/>
    </row>
    <row r="30" spans="1:12" ht="16.5">
      <c r="A30" s="6">
        <v>24</v>
      </c>
      <c r="B30" s="14">
        <v>2004</v>
      </c>
      <c r="C30" s="14" t="s">
        <v>10</v>
      </c>
      <c r="D30" s="12">
        <v>819.5094208025124</v>
      </c>
      <c r="E30" s="12">
        <v>1339.6587716411711</v>
      </c>
      <c r="F30" s="12">
        <v>1878.3324079586896</v>
      </c>
      <c r="G30" s="12">
        <v>1940.7939085099972</v>
      </c>
      <c r="H30" s="12">
        <v>2416.626692604356</v>
      </c>
      <c r="I30" s="12">
        <v>2973.6351451144083</v>
      </c>
      <c r="J30" s="12">
        <v>757.122531141719</v>
      </c>
      <c r="K30" s="12">
        <v>1216.0403050910804</v>
      </c>
      <c r="L30" s="13"/>
    </row>
    <row r="31" spans="1:12" ht="16.5">
      <c r="A31" s="6">
        <v>25</v>
      </c>
      <c r="B31" s="7">
        <v>2005</v>
      </c>
      <c r="C31" s="7" t="s">
        <v>10</v>
      </c>
      <c r="D31" s="12">
        <v>844.1307287148546</v>
      </c>
      <c r="E31" s="12">
        <v>1382.732200261693</v>
      </c>
      <c r="F31" s="12">
        <v>1940.9046317559853</v>
      </c>
      <c r="G31" s="12">
        <v>2009.4980350718652</v>
      </c>
      <c r="H31" s="12">
        <v>2503.7169564045257</v>
      </c>
      <c r="I31" s="12">
        <v>3085.3610313485724</v>
      </c>
      <c r="J31" s="12">
        <v>780.3123255547506</v>
      </c>
      <c r="K31" s="12">
        <v>1256.2772162222266</v>
      </c>
      <c r="L31" s="13"/>
    </row>
    <row r="32" spans="1:12" s="19" customFormat="1" ht="24.75" customHeight="1">
      <c r="A32" s="24" t="s">
        <v>17</v>
      </c>
      <c r="B32" s="25"/>
      <c r="C32" s="25"/>
      <c r="D32" s="25"/>
      <c r="E32" s="25"/>
      <c r="F32" s="25"/>
      <c r="G32" s="25"/>
      <c r="H32" s="25"/>
      <c r="I32" s="25"/>
      <c r="J32" s="25"/>
      <c r="K32" s="26"/>
      <c r="L32" s="18"/>
    </row>
    <row r="33" spans="1:12" ht="16.5">
      <c r="A33" s="6">
        <v>1</v>
      </c>
      <c r="B33" s="7">
        <v>2006</v>
      </c>
      <c r="C33" s="7" t="s">
        <v>10</v>
      </c>
      <c r="D33" s="12">
        <v>801.5</v>
      </c>
      <c r="E33" s="12">
        <v>1317.9</v>
      </c>
      <c r="F33" s="12">
        <v>1957.2</v>
      </c>
      <c r="G33" s="12">
        <v>2027.3</v>
      </c>
      <c r="H33" s="12">
        <v>2506.2</v>
      </c>
      <c r="I33" s="12">
        <v>3056.1</v>
      </c>
      <c r="J33" s="12">
        <v>800.8</v>
      </c>
      <c r="K33" s="12">
        <v>1301.8</v>
      </c>
      <c r="L33" s="13"/>
    </row>
    <row r="34" spans="1:12" ht="16.5">
      <c r="A34" s="6">
        <v>2</v>
      </c>
      <c r="B34" s="7">
        <v>2007</v>
      </c>
      <c r="C34" s="7" t="s">
        <v>10</v>
      </c>
      <c r="D34" s="12">
        <v>820.648810056833</v>
      </c>
      <c r="E34" s="12">
        <v>1353.178619887421</v>
      </c>
      <c r="F34" s="12">
        <v>2019.8532114772477</v>
      </c>
      <c r="G34" s="12">
        <v>2091.1750106421605</v>
      </c>
      <c r="H34" s="12">
        <v>2587.108716083431</v>
      </c>
      <c r="I34" s="12">
        <v>3155.026214688434</v>
      </c>
      <c r="J34" s="12">
        <v>822.175330928931</v>
      </c>
      <c r="K34" s="12">
        <v>1341.028296059911</v>
      </c>
      <c r="L34" s="13"/>
    </row>
    <row r="35" spans="1:12" ht="16.5">
      <c r="A35" s="6">
        <v>3</v>
      </c>
      <c r="B35" s="7">
        <v>2008</v>
      </c>
      <c r="C35" s="7" t="s">
        <v>10</v>
      </c>
      <c r="D35" s="12">
        <v>865.0853296441705</v>
      </c>
      <c r="E35" s="12">
        <v>1429.255041980029</v>
      </c>
      <c r="F35" s="12">
        <v>2140.970239609897</v>
      </c>
      <c r="G35" s="12">
        <v>2207.2799072250486</v>
      </c>
      <c r="H35" s="12">
        <v>2741.5546553575846</v>
      </c>
      <c r="I35" s="12">
        <v>3342.4066833493034</v>
      </c>
      <c r="J35" s="12">
        <v>871.6116332043059</v>
      </c>
      <c r="K35" s="12">
        <v>1426.991150960297</v>
      </c>
      <c r="L35" s="13"/>
    </row>
    <row r="36" spans="1:12" ht="16.5">
      <c r="A36" s="6">
        <v>4</v>
      </c>
      <c r="B36" s="7">
        <v>2009</v>
      </c>
      <c r="C36" s="7" t="s">
        <v>10</v>
      </c>
      <c r="D36" s="12">
        <v>902.793009572692</v>
      </c>
      <c r="E36" s="12">
        <v>1493.0426028786403</v>
      </c>
      <c r="F36" s="12">
        <v>2212.712023565988</v>
      </c>
      <c r="G36" s="12">
        <v>2283.910184221946</v>
      </c>
      <c r="H36" s="12">
        <v>2839.240075172352</v>
      </c>
      <c r="I36" s="12">
        <v>3466.029425494482</v>
      </c>
      <c r="J36" s="12">
        <v>907.0901957210594</v>
      </c>
      <c r="K36" s="12">
        <v>1487.5808614874418</v>
      </c>
      <c r="L36" s="13"/>
    </row>
    <row r="37" spans="1:12" ht="16.5">
      <c r="A37" s="6">
        <v>5</v>
      </c>
      <c r="B37" s="7">
        <v>2010</v>
      </c>
      <c r="C37" s="7" t="s">
        <v>10</v>
      </c>
      <c r="D37" s="12">
        <v>929.763168128836</v>
      </c>
      <c r="E37" s="12">
        <v>1547.074607328674</v>
      </c>
      <c r="F37" s="12">
        <v>2354.0179711515316</v>
      </c>
      <c r="G37" s="12">
        <v>2427.3130809888066</v>
      </c>
      <c r="H37" s="12">
        <v>3018.572456032769</v>
      </c>
      <c r="I37" s="12">
        <v>3686.495258243325</v>
      </c>
      <c r="J37" s="12">
        <v>943.5228959324131</v>
      </c>
      <c r="K37" s="12">
        <v>1553.3742197533547</v>
      </c>
      <c r="L37" s="13"/>
    </row>
    <row r="38" spans="1:12" ht="16.5">
      <c r="A38" s="6">
        <v>6</v>
      </c>
      <c r="B38" s="7">
        <v>2011</v>
      </c>
      <c r="C38" s="7" t="s">
        <v>10</v>
      </c>
      <c r="D38" s="12">
        <v>983.450441856168</v>
      </c>
      <c r="E38" s="12">
        <v>1629.886053437826</v>
      </c>
      <c r="F38" s="12">
        <v>2528.232833204438</v>
      </c>
      <c r="G38" s="12">
        <v>2594.904170435495</v>
      </c>
      <c r="H38" s="12">
        <v>3221.476923055372</v>
      </c>
      <c r="I38" s="12">
        <v>3914.668985361942</v>
      </c>
      <c r="J38" s="12">
        <v>984.3739585883211</v>
      </c>
      <c r="K38" s="12">
        <v>1623.6444850501048</v>
      </c>
      <c r="L38" s="13"/>
    </row>
    <row r="39" spans="1:12" ht="16.5">
      <c r="A39" s="6">
        <v>7</v>
      </c>
      <c r="B39" s="7">
        <v>2012</v>
      </c>
      <c r="C39" s="7" t="s">
        <v>10</v>
      </c>
      <c r="D39" s="12">
        <v>1026.9421236999024</v>
      </c>
      <c r="E39" s="12">
        <v>1698.4152066150104</v>
      </c>
      <c r="F39" s="12">
        <v>2653.8698304781756</v>
      </c>
      <c r="G39" s="12">
        <v>2709.9339761907067</v>
      </c>
      <c r="H39" s="12">
        <v>3379.0087967862137</v>
      </c>
      <c r="I39" s="12">
        <v>4103.918012065247</v>
      </c>
      <c r="J39" s="12">
        <v>1043.0862826815367</v>
      </c>
      <c r="K39" s="12">
        <v>1720.3671236041482</v>
      </c>
      <c r="L39" s="13"/>
    </row>
    <row r="40" spans="1:12" ht="16.5">
      <c r="A40" s="6">
        <v>8</v>
      </c>
      <c r="B40" s="7">
        <v>2013</v>
      </c>
      <c r="C40" s="7" t="s">
        <v>10</v>
      </c>
      <c r="D40" s="12">
        <v>1061.2722865844748</v>
      </c>
      <c r="E40" s="12">
        <v>1761.0720592431903</v>
      </c>
      <c r="F40" s="12">
        <v>2692.969809823645</v>
      </c>
      <c r="G40" s="12">
        <v>2787.0367957499193</v>
      </c>
      <c r="H40" s="12">
        <v>3449.947980030759</v>
      </c>
      <c r="I40" s="12">
        <v>4205.812560848377</v>
      </c>
      <c r="J40" s="12">
        <v>1062.4461226302296</v>
      </c>
      <c r="K40" s="12">
        <v>1769.2418788801483</v>
      </c>
      <c r="L40" s="13"/>
    </row>
    <row r="41" spans="1:12" ht="16.5">
      <c r="A41" s="15"/>
      <c r="B41" s="16"/>
      <c r="C41" s="16"/>
      <c r="D41" s="17"/>
      <c r="E41" s="17"/>
      <c r="F41" s="17"/>
      <c r="G41" s="17"/>
      <c r="H41" s="17"/>
      <c r="I41" s="17"/>
      <c r="J41" s="17"/>
      <c r="K41" s="17"/>
      <c r="L41" s="13"/>
    </row>
    <row r="43" ht="16.5">
      <c r="B43" s="3" t="s">
        <v>19</v>
      </c>
    </row>
    <row r="45" ht="16.5">
      <c r="B45" s="3" t="s">
        <v>20</v>
      </c>
    </row>
    <row r="46" ht="16.5">
      <c r="B46" s="3" t="s">
        <v>21</v>
      </c>
    </row>
    <row r="47" ht="16.5">
      <c r="B47" s="3" t="s">
        <v>22</v>
      </c>
    </row>
  </sheetData>
  <sheetProtection/>
  <mergeCells count="16">
    <mergeCell ref="A1:K1"/>
    <mergeCell ref="A32:K32"/>
    <mergeCell ref="K5:K6"/>
    <mergeCell ref="A4:A6"/>
    <mergeCell ref="B4:B6"/>
    <mergeCell ref="C4:C6"/>
    <mergeCell ref="G5:G6"/>
    <mergeCell ref="H5:H6"/>
    <mergeCell ref="I5:I6"/>
    <mergeCell ref="J5:J6"/>
    <mergeCell ref="A2:K2"/>
    <mergeCell ref="D4:I4"/>
    <mergeCell ref="J4:K4"/>
    <mergeCell ref="D5:D6"/>
    <mergeCell ref="E5:E6"/>
    <mergeCell ref="F5:F6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&amp;C&amp;A</oddHeader>
    <oddFooter>&amp;CŹródło: Opracowanie IPiSS na podstawie danych GUS.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0">
      <selection activeCell="C86" sqref="C86"/>
    </sheetView>
  </sheetViews>
  <sheetFormatPr defaultColWidth="9.00390625" defaultRowHeight="12.75"/>
  <cols>
    <col min="1" max="1" width="4.125" style="1" customWidth="1"/>
    <col min="2" max="2" width="6.00390625" style="1" customWidth="1"/>
    <col min="3" max="3" width="15.00390625" style="1" customWidth="1"/>
    <col min="4" max="7" width="11.625" style="1" customWidth="1"/>
    <col min="8" max="8" width="11.75390625" style="1" customWidth="1"/>
    <col min="9" max="11" width="11.625" style="1" customWidth="1"/>
    <col min="12" max="12" width="10.875" style="1" customWidth="1"/>
    <col min="13" max="16384" width="9.125" style="1" customWidth="1"/>
  </cols>
  <sheetData>
    <row r="1" spans="1:11" ht="28.5" customHeight="1">
      <c r="A1" s="23" t="s">
        <v>25</v>
      </c>
      <c r="B1" s="23"/>
      <c r="C1" s="20"/>
      <c r="D1" s="20"/>
      <c r="E1" s="20"/>
      <c r="F1" s="20"/>
      <c r="G1" s="20"/>
      <c r="H1" s="20"/>
      <c r="I1" s="20"/>
      <c r="J1" s="20"/>
      <c r="K1" s="20"/>
    </row>
    <row r="2" spans="1:12" ht="26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"/>
    </row>
    <row r="3" spans="1:11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24.75" customHeight="1">
      <c r="A4" s="21" t="s">
        <v>9</v>
      </c>
      <c r="B4" s="21" t="s">
        <v>8</v>
      </c>
      <c r="C4" s="21" t="s">
        <v>16</v>
      </c>
      <c r="D4" s="21" t="s">
        <v>0</v>
      </c>
      <c r="E4" s="21"/>
      <c r="F4" s="21"/>
      <c r="G4" s="21"/>
      <c r="H4" s="21"/>
      <c r="I4" s="21"/>
      <c r="J4" s="21" t="s">
        <v>1</v>
      </c>
      <c r="K4" s="21"/>
      <c r="L4" s="4"/>
    </row>
    <row r="5" spans="1:12" ht="12.75">
      <c r="A5" s="21"/>
      <c r="B5" s="21"/>
      <c r="C5" s="21"/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2</v>
      </c>
      <c r="K5" s="22" t="s">
        <v>3</v>
      </c>
      <c r="L5" s="5"/>
    </row>
    <row r="6" spans="1:12" ht="35.25" customHeight="1">
      <c r="A6" s="21"/>
      <c r="B6" s="21"/>
      <c r="C6" s="21"/>
      <c r="D6" s="22"/>
      <c r="E6" s="22"/>
      <c r="F6" s="22"/>
      <c r="G6" s="22"/>
      <c r="H6" s="22"/>
      <c r="I6" s="22"/>
      <c r="J6" s="22"/>
      <c r="K6" s="22"/>
      <c r="L6" s="5"/>
    </row>
    <row r="7" spans="1:12" ht="16.5">
      <c r="A7" s="6">
        <v>1</v>
      </c>
      <c r="B7" s="7">
        <v>1998</v>
      </c>
      <c r="C7" s="7" t="s">
        <v>11</v>
      </c>
      <c r="D7" s="8">
        <v>546.2346470035717</v>
      </c>
      <c r="E7" s="8">
        <v>909.4383372941135</v>
      </c>
      <c r="F7" s="8">
        <v>1256.3701853699733</v>
      </c>
      <c r="G7" s="8">
        <v>1324.4881197886243</v>
      </c>
      <c r="H7" s="8">
        <v>1628.3553745972217</v>
      </c>
      <c r="I7" s="8">
        <v>2010.775057812169</v>
      </c>
      <c r="J7" s="8">
        <v>501.84597235357154</v>
      </c>
      <c r="K7" s="8">
        <v>821.4830004876322</v>
      </c>
      <c r="L7" s="10"/>
    </row>
    <row r="8" spans="1:12" ht="16.5">
      <c r="A8" s="6">
        <v>2</v>
      </c>
      <c r="B8" s="7">
        <v>1998</v>
      </c>
      <c r="C8" s="7" t="s">
        <v>12</v>
      </c>
      <c r="D8" s="8">
        <v>572.6136617214287</v>
      </c>
      <c r="E8" s="8">
        <v>956.1470298924605</v>
      </c>
      <c r="F8" s="8">
        <v>1317.9743550809526</v>
      </c>
      <c r="G8" s="8">
        <v>1390.2288747849202</v>
      </c>
      <c r="H8" s="8">
        <v>1705.8031477777781</v>
      </c>
      <c r="I8" s="8">
        <v>2104.9118686074075</v>
      </c>
      <c r="J8" s="8">
        <v>524.4764707214285</v>
      </c>
      <c r="K8" s="8">
        <v>860.7640773554233</v>
      </c>
      <c r="L8" s="10"/>
    </row>
    <row r="9" spans="1:12" ht="16.5">
      <c r="A9" s="6">
        <v>3</v>
      </c>
      <c r="B9" s="7">
        <v>1998</v>
      </c>
      <c r="C9" s="7" t="s">
        <v>13</v>
      </c>
      <c r="D9" s="8">
        <v>563.2801551470498</v>
      </c>
      <c r="E9" s="8">
        <v>935.2156946987836</v>
      </c>
      <c r="F9" s="8">
        <v>1296.3914321667532</v>
      </c>
      <c r="G9" s="8">
        <v>1365.1976948049169</v>
      </c>
      <c r="H9" s="8">
        <v>1679.508518771437</v>
      </c>
      <c r="I9" s="8">
        <v>2074.340917069036</v>
      </c>
      <c r="J9" s="8">
        <v>517.6292374546584</v>
      </c>
      <c r="K9" s="8">
        <v>844.7592466786749</v>
      </c>
      <c r="L9" s="10"/>
    </row>
    <row r="10" spans="1:12" ht="16.5">
      <c r="A10" s="6">
        <v>4</v>
      </c>
      <c r="B10" s="7">
        <v>1998</v>
      </c>
      <c r="C10" s="7" t="s">
        <v>14</v>
      </c>
      <c r="D10" s="8">
        <v>565.8519176903845</v>
      </c>
      <c r="E10" s="8">
        <v>938.7303559837252</v>
      </c>
      <c r="F10" s="8">
        <v>1304.5632186443731</v>
      </c>
      <c r="G10" s="8">
        <v>1373.0180329880243</v>
      </c>
      <c r="H10" s="8">
        <v>1691.3367729278846</v>
      </c>
      <c r="I10" s="8">
        <v>2089.945256586772</v>
      </c>
      <c r="J10" s="8">
        <v>521.4590887153846</v>
      </c>
      <c r="K10" s="8">
        <v>850.766787459188</v>
      </c>
      <c r="L10" s="10"/>
    </row>
    <row r="11" spans="1:12" ht="16.5">
      <c r="A11" s="6">
        <v>5</v>
      </c>
      <c r="B11" s="7">
        <v>1999</v>
      </c>
      <c r="C11" s="7" t="s">
        <v>11</v>
      </c>
      <c r="D11" s="8">
        <v>589.6505720897802</v>
      </c>
      <c r="E11" s="8">
        <v>976.328983490398</v>
      </c>
      <c r="F11" s="8">
        <v>1356.405842437281</v>
      </c>
      <c r="G11" s="8">
        <v>1426.1933930956488</v>
      </c>
      <c r="H11" s="8">
        <v>1757.0144418476953</v>
      </c>
      <c r="I11" s="8">
        <v>2170.1407326845965</v>
      </c>
      <c r="J11" s="8">
        <v>546.5670599697802</v>
      </c>
      <c r="K11" s="8">
        <v>890.9598020674349</v>
      </c>
      <c r="L11" s="10"/>
    </row>
    <row r="12" spans="1:12" ht="16.5">
      <c r="A12" s="6">
        <v>6</v>
      </c>
      <c r="B12" s="7">
        <v>1999</v>
      </c>
      <c r="C12" s="7" t="s">
        <v>12</v>
      </c>
      <c r="D12" s="8">
        <v>610.3070961829123</v>
      </c>
      <c r="E12" s="8">
        <v>1014.3959469133629</v>
      </c>
      <c r="F12" s="8">
        <v>1412.5098661765276</v>
      </c>
      <c r="G12" s="8">
        <v>1482.8455347806514</v>
      </c>
      <c r="H12" s="8">
        <v>1830.51977527147</v>
      </c>
      <c r="I12" s="8">
        <v>2261.1557894672974</v>
      </c>
      <c r="J12" s="8">
        <v>564.6681678129122</v>
      </c>
      <c r="K12" s="8">
        <v>923.9632555135482</v>
      </c>
      <c r="L12" s="10"/>
    </row>
    <row r="13" spans="1:12" ht="16.5">
      <c r="A13" s="6">
        <v>7</v>
      </c>
      <c r="B13" s="7">
        <v>1999</v>
      </c>
      <c r="C13" s="7" t="s">
        <v>13</v>
      </c>
      <c r="D13" s="8">
        <v>623.0575288883354</v>
      </c>
      <c r="E13" s="8">
        <v>1037.4712232856828</v>
      </c>
      <c r="F13" s="8">
        <v>1447.6652518857584</v>
      </c>
      <c r="G13" s="8">
        <v>1513.8461857715413</v>
      </c>
      <c r="H13" s="8">
        <v>1872.6911786781031</v>
      </c>
      <c r="I13" s="8">
        <v>2310.509943686644</v>
      </c>
      <c r="J13" s="8">
        <v>577.3992526439441</v>
      </c>
      <c r="K13" s="8">
        <v>947.0001944310561</v>
      </c>
      <c r="L13" s="10"/>
    </row>
    <row r="14" spans="1:12" ht="16.5">
      <c r="A14" s="6">
        <v>8</v>
      </c>
      <c r="B14" s="7">
        <v>1999</v>
      </c>
      <c r="C14" s="7" t="s">
        <v>14</v>
      </c>
      <c r="D14" s="8">
        <v>637.9215561321307</v>
      </c>
      <c r="E14" s="8">
        <v>1064.6806545233883</v>
      </c>
      <c r="F14" s="8">
        <v>1487.1742757750274</v>
      </c>
      <c r="G14" s="8">
        <v>1554.913891536518</v>
      </c>
      <c r="H14" s="8">
        <v>1924.9323928785993</v>
      </c>
      <c r="I14" s="8">
        <v>2375.5475420659527</v>
      </c>
      <c r="J14" s="8">
        <v>589.3059368184782</v>
      </c>
      <c r="K14" s="8">
        <v>968.3497051426327</v>
      </c>
      <c r="L14" s="10"/>
    </row>
    <row r="15" spans="1:12" ht="16.5">
      <c r="A15" s="6">
        <v>9</v>
      </c>
      <c r="B15" s="7">
        <v>2000</v>
      </c>
      <c r="C15" s="7" t="s">
        <v>11</v>
      </c>
      <c r="D15" s="8">
        <v>671.7190246103291</v>
      </c>
      <c r="E15" s="8">
        <v>1120.3793496769486</v>
      </c>
      <c r="F15" s="8">
        <v>1561.4523929677796</v>
      </c>
      <c r="G15" s="8">
        <v>1629.8469137652605</v>
      </c>
      <c r="H15" s="8">
        <v>2014.7003639379589</v>
      </c>
      <c r="I15" s="8">
        <v>2481.8938204524675</v>
      </c>
      <c r="J15" s="8">
        <v>619.1394025621117</v>
      </c>
      <c r="K15" s="8">
        <v>1016.1938022851105</v>
      </c>
      <c r="L15" s="10"/>
    </row>
    <row r="16" spans="1:12" ht="16.5">
      <c r="A16" s="6">
        <v>10</v>
      </c>
      <c r="B16" s="7">
        <v>2000</v>
      </c>
      <c r="C16" s="7" t="s">
        <v>12</v>
      </c>
      <c r="D16" s="8">
        <v>696.8106573415952</v>
      </c>
      <c r="E16" s="8">
        <v>1166.009421061485</v>
      </c>
      <c r="F16" s="8">
        <v>1624.3458566870656</v>
      </c>
      <c r="G16" s="8">
        <v>1697.5827565068655</v>
      </c>
      <c r="H16" s="8">
        <v>2097.1308372637873</v>
      </c>
      <c r="I16" s="8">
        <v>2584.3963977022377</v>
      </c>
      <c r="J16" s="8">
        <v>641.3826085214854</v>
      </c>
      <c r="K16" s="8">
        <v>1056.1797687697858</v>
      </c>
      <c r="L16" s="10"/>
    </row>
    <row r="17" spans="1:12" ht="16.5">
      <c r="A17" s="6">
        <v>11</v>
      </c>
      <c r="B17" s="7">
        <v>2000</v>
      </c>
      <c r="C17" s="7" t="s">
        <v>13</v>
      </c>
      <c r="D17" s="8">
        <v>700.4658129413887</v>
      </c>
      <c r="E17" s="8">
        <v>1169.8886275294876</v>
      </c>
      <c r="F17" s="8">
        <v>1634.835538522093</v>
      </c>
      <c r="G17" s="8">
        <v>1706.7709495123431</v>
      </c>
      <c r="H17" s="8">
        <v>2111.583238080602</v>
      </c>
      <c r="I17" s="8">
        <v>2603.0783517565014</v>
      </c>
      <c r="J17" s="8">
        <v>647.0988440961714</v>
      </c>
      <c r="K17" s="8">
        <v>1064.1429670398907</v>
      </c>
      <c r="L17" s="10"/>
    </row>
    <row r="18" spans="1:12" ht="16.5">
      <c r="A18" s="6">
        <v>12</v>
      </c>
      <c r="B18" s="7">
        <v>2000</v>
      </c>
      <c r="C18" s="7" t="s">
        <v>14</v>
      </c>
      <c r="D18" s="8">
        <v>706.0689717454763</v>
      </c>
      <c r="E18" s="8">
        <v>1175.391553451684</v>
      </c>
      <c r="F18" s="8">
        <v>1644.0142746089614</v>
      </c>
      <c r="G18" s="8">
        <v>1714.464497740248</v>
      </c>
      <c r="H18" s="8">
        <v>2121.058109833879</v>
      </c>
      <c r="I18" s="8">
        <v>2613.8532972393673</v>
      </c>
      <c r="J18" s="8">
        <v>652.4390434981747</v>
      </c>
      <c r="K18" s="8">
        <v>1069.124843776476</v>
      </c>
      <c r="L18" s="10"/>
    </row>
    <row r="19" spans="1:12" ht="16.5">
      <c r="A19" s="6">
        <v>13</v>
      </c>
      <c r="B19" s="7">
        <v>2001</v>
      </c>
      <c r="C19" s="7" t="s">
        <v>11</v>
      </c>
      <c r="D19" s="8">
        <v>746.2075975923452</v>
      </c>
      <c r="E19" s="8">
        <v>1224.4370499764168</v>
      </c>
      <c r="F19" s="8">
        <v>1710.7428848325624</v>
      </c>
      <c r="G19" s="8">
        <v>1777.1106666294486</v>
      </c>
      <c r="H19" s="8">
        <v>2193.2316818073296</v>
      </c>
      <c r="I19" s="8">
        <v>2695.528401528877</v>
      </c>
      <c r="J19" s="8">
        <v>688.3635201556496</v>
      </c>
      <c r="K19" s="8">
        <v>1109.8200817222237</v>
      </c>
      <c r="L19" s="10"/>
    </row>
    <row r="20" spans="1:12" ht="16.5">
      <c r="A20" s="6">
        <v>14</v>
      </c>
      <c r="B20" s="7">
        <v>2001</v>
      </c>
      <c r="C20" s="7" t="s">
        <v>12</v>
      </c>
      <c r="D20" s="8">
        <v>770.8122421143661</v>
      </c>
      <c r="E20" s="8">
        <v>1274.971522055258</v>
      </c>
      <c r="F20" s="8">
        <v>1783.749915442502</v>
      </c>
      <c r="G20" s="8">
        <v>1852.672006820323</v>
      </c>
      <c r="H20" s="8">
        <v>2289.135543446272</v>
      </c>
      <c r="I20" s="8">
        <v>2814.589219007603</v>
      </c>
      <c r="J20" s="8">
        <v>709.1206458355683</v>
      </c>
      <c r="K20" s="8">
        <v>1152.7307664657883</v>
      </c>
      <c r="L20" s="10"/>
    </row>
    <row r="21" spans="1:12" ht="16.5">
      <c r="A21" s="6">
        <v>15</v>
      </c>
      <c r="B21" s="7">
        <v>2001</v>
      </c>
      <c r="C21" s="7" t="s">
        <v>13</v>
      </c>
      <c r="D21" s="8">
        <v>754.7961393373456</v>
      </c>
      <c r="E21" s="8">
        <v>1242.0858002029809</v>
      </c>
      <c r="F21" s="8">
        <v>1736.9354747196735</v>
      </c>
      <c r="G21" s="8">
        <v>1803.1358278973098</v>
      </c>
      <c r="H21" s="8">
        <v>2229.344506613243</v>
      </c>
      <c r="I21" s="8">
        <v>2740.8648103998166</v>
      </c>
      <c r="J21" s="8">
        <v>696.2240428156067</v>
      </c>
      <c r="K21" s="8">
        <v>1126.0262756136087</v>
      </c>
      <c r="L21" s="10"/>
    </row>
    <row r="22" spans="1:12" ht="16.5">
      <c r="A22" s="6">
        <v>16</v>
      </c>
      <c r="B22" s="7">
        <v>2001</v>
      </c>
      <c r="C22" s="7" t="s">
        <v>14</v>
      </c>
      <c r="D22" s="12">
        <v>758.2892506644226</v>
      </c>
      <c r="E22" s="12">
        <v>1246.6077337292295</v>
      </c>
      <c r="F22" s="12">
        <v>1743.7757042891853</v>
      </c>
      <c r="G22" s="12">
        <v>1809.29817532911</v>
      </c>
      <c r="H22" s="12">
        <v>2237.477219176853</v>
      </c>
      <c r="I22" s="12">
        <v>2750.6338596805867</v>
      </c>
      <c r="J22" s="12">
        <v>700.0070610157435</v>
      </c>
      <c r="K22" s="12">
        <v>1131.1226542401798</v>
      </c>
      <c r="L22" s="13"/>
    </row>
    <row r="23" spans="1:12" ht="16.5">
      <c r="A23" s="6">
        <v>17</v>
      </c>
      <c r="B23" s="7">
        <v>2002</v>
      </c>
      <c r="C23" s="7" t="s">
        <v>11</v>
      </c>
      <c r="D23" s="12">
        <v>781.9186532008049</v>
      </c>
      <c r="E23" s="12">
        <v>1283.5766444508017</v>
      </c>
      <c r="F23" s="12">
        <v>1796.0762585161178</v>
      </c>
      <c r="G23" s="12">
        <v>1862.1290914650644</v>
      </c>
      <c r="H23" s="12">
        <v>2303.35653972742</v>
      </c>
      <c r="I23" s="12">
        <v>2831.8220840430185</v>
      </c>
      <c r="J23" s="12">
        <v>721.7962344273473</v>
      </c>
      <c r="K23" s="12">
        <v>1164.4451850293208</v>
      </c>
      <c r="L23" s="13"/>
    </row>
    <row r="24" spans="1:12" ht="16.5">
      <c r="A24" s="6">
        <v>18</v>
      </c>
      <c r="B24" s="7">
        <v>2002</v>
      </c>
      <c r="C24" s="7" t="s">
        <v>12</v>
      </c>
      <c r="D24" s="12">
        <v>777.1665109154707</v>
      </c>
      <c r="E24" s="12">
        <v>1275.4248788449995</v>
      </c>
      <c r="F24" s="12">
        <v>1780.9325250994837</v>
      </c>
      <c r="G24" s="12">
        <v>1846.5714847635104</v>
      </c>
      <c r="H24" s="12">
        <v>2286.0225350168894</v>
      </c>
      <c r="I24" s="12">
        <v>2810.278873869775</v>
      </c>
      <c r="J24" s="12">
        <v>717.2691869972318</v>
      </c>
      <c r="K24" s="12">
        <v>1156.739440710711</v>
      </c>
      <c r="L24" s="13"/>
    </row>
    <row r="25" spans="1:12" ht="16.5">
      <c r="A25" s="6">
        <v>19</v>
      </c>
      <c r="B25" s="7">
        <v>2002</v>
      </c>
      <c r="C25" s="7" t="s">
        <v>13</v>
      </c>
      <c r="D25" s="12">
        <v>771.1641691685752</v>
      </c>
      <c r="E25" s="12">
        <v>1261.1647383283014</v>
      </c>
      <c r="F25" s="12">
        <v>1765.7888849079732</v>
      </c>
      <c r="G25" s="12">
        <v>1826.8785473374346</v>
      </c>
      <c r="H25" s="12">
        <v>2267.4155972488174</v>
      </c>
      <c r="I25" s="12">
        <v>2787.573017326898</v>
      </c>
      <c r="J25" s="12">
        <v>712.2389302952382</v>
      </c>
      <c r="K25" s="12">
        <v>1144.4054687089117</v>
      </c>
      <c r="L25" s="13"/>
    </row>
    <row r="26" spans="1:12" ht="16.5">
      <c r="A26" s="6">
        <v>20</v>
      </c>
      <c r="B26" s="7">
        <v>2002</v>
      </c>
      <c r="C26" s="7" t="s">
        <v>14</v>
      </c>
      <c r="D26" s="12">
        <v>770.8453066435593</v>
      </c>
      <c r="E26" s="12">
        <v>1259.2469621660994</v>
      </c>
      <c r="F26" s="12">
        <v>1764.4464355511145</v>
      </c>
      <c r="G26" s="12">
        <v>1823.463785303517</v>
      </c>
      <c r="H26" s="12">
        <v>2265.366770560733</v>
      </c>
      <c r="I26" s="12">
        <v>2784.7544796353022</v>
      </c>
      <c r="J26" s="12">
        <v>712.2292644326645</v>
      </c>
      <c r="K26" s="12">
        <v>1143.1003600074744</v>
      </c>
      <c r="L26" s="13"/>
    </row>
    <row r="27" spans="1:12" ht="16.5">
      <c r="A27" s="6">
        <v>21</v>
      </c>
      <c r="B27" s="7">
        <v>2003</v>
      </c>
      <c r="C27" s="7" t="s">
        <v>11</v>
      </c>
      <c r="D27" s="12">
        <v>782.1443876362252</v>
      </c>
      <c r="E27" s="12">
        <v>1275.4439018950907</v>
      </c>
      <c r="F27" s="12">
        <v>1787.256983572247</v>
      </c>
      <c r="G27" s="12">
        <v>1845.6458448081876</v>
      </c>
      <c r="H27" s="12">
        <v>2294.987282444285</v>
      </c>
      <c r="I27" s="12">
        <v>2820.986123846684</v>
      </c>
      <c r="J27" s="12">
        <v>722.6781735827329</v>
      </c>
      <c r="K27" s="12">
        <v>1157.612699974282</v>
      </c>
      <c r="L27" s="13"/>
    </row>
    <row r="28" spans="1:12" ht="16.5">
      <c r="A28" s="6">
        <v>22</v>
      </c>
      <c r="B28" s="7">
        <v>2003</v>
      </c>
      <c r="C28" s="7" t="s">
        <v>12</v>
      </c>
      <c r="D28" s="12">
        <v>796.1263779259169</v>
      </c>
      <c r="E28" s="12">
        <v>1305.603879005933</v>
      </c>
      <c r="F28" s="12">
        <v>1831.0948156140137</v>
      </c>
      <c r="G28" s="12">
        <v>1891.598148839659</v>
      </c>
      <c r="H28" s="12">
        <v>2355.249485150417</v>
      </c>
      <c r="I28" s="12">
        <v>2896.773463249026</v>
      </c>
      <c r="J28" s="12">
        <v>733.9128756544399</v>
      </c>
      <c r="K28" s="12">
        <v>1182.3289763568953</v>
      </c>
      <c r="L28" s="13"/>
    </row>
    <row r="29" spans="1:12" ht="16.5">
      <c r="A29" s="6">
        <v>23</v>
      </c>
      <c r="B29" s="7">
        <v>2003</v>
      </c>
      <c r="C29" s="7" t="s">
        <v>13</v>
      </c>
      <c r="D29" s="12">
        <v>789.142229455631</v>
      </c>
      <c r="E29" s="12">
        <v>1287.6826328272841</v>
      </c>
      <c r="F29" s="12">
        <v>1805.0454272135141</v>
      </c>
      <c r="G29" s="12">
        <v>1863.0664325679443</v>
      </c>
      <c r="H29" s="12">
        <v>2318.987579689828</v>
      </c>
      <c r="I29" s="12">
        <v>2850.8137334180083</v>
      </c>
      <c r="J29" s="12">
        <v>729.3609396605722</v>
      </c>
      <c r="K29" s="12">
        <v>1169.2271141592976</v>
      </c>
      <c r="L29" s="13"/>
    </row>
    <row r="30" spans="1:12" ht="16.5">
      <c r="A30" s="6">
        <v>24</v>
      </c>
      <c r="B30" s="7">
        <v>2003</v>
      </c>
      <c r="C30" s="7" t="s">
        <v>14</v>
      </c>
      <c r="D30" s="12">
        <v>792.3270256511872</v>
      </c>
      <c r="E30" s="12">
        <v>1291.6648668419873</v>
      </c>
      <c r="F30" s="12">
        <v>1812.2441560322288</v>
      </c>
      <c r="G30" s="12">
        <v>1868.5473936372168</v>
      </c>
      <c r="H30" s="12">
        <v>2327.46568731541</v>
      </c>
      <c r="I30" s="12">
        <v>2860.867614051074</v>
      </c>
      <c r="J30" s="12">
        <v>732.4946727017024</v>
      </c>
      <c r="K30" s="12">
        <v>1173.1081674791196</v>
      </c>
      <c r="L30" s="13"/>
    </row>
    <row r="31" spans="1:12" ht="16.5">
      <c r="A31" s="6">
        <v>25</v>
      </c>
      <c r="B31" s="7">
        <v>2004</v>
      </c>
      <c r="C31" s="7" t="s">
        <v>11</v>
      </c>
      <c r="D31" s="12">
        <v>805.1916181379288</v>
      </c>
      <c r="E31" s="12">
        <v>1313.097730487197</v>
      </c>
      <c r="F31" s="12">
        <v>1840.1426040546894</v>
      </c>
      <c r="G31" s="12">
        <v>1898.8057361825415</v>
      </c>
      <c r="H31" s="12">
        <v>2363.6267670430416</v>
      </c>
      <c r="I31" s="12">
        <v>2905.9199652552647</v>
      </c>
      <c r="J31" s="12">
        <v>743.9554127221905</v>
      </c>
      <c r="K31" s="12">
        <v>1191.759323459716</v>
      </c>
      <c r="L31" s="13"/>
    </row>
    <row r="32" spans="1:12" ht="16.5">
      <c r="A32" s="6">
        <v>26</v>
      </c>
      <c r="B32" s="7">
        <v>2004</v>
      </c>
      <c r="C32" s="7" t="s">
        <v>12</v>
      </c>
      <c r="D32" s="12">
        <v>823.2947092339259</v>
      </c>
      <c r="E32" s="12">
        <v>1348.8665396369315</v>
      </c>
      <c r="F32" s="12">
        <v>1891.0184572839944</v>
      </c>
      <c r="G32" s="12">
        <v>1956.3743521131169</v>
      </c>
      <c r="H32" s="12">
        <v>2434.7317739116415</v>
      </c>
      <c r="I32" s="12">
        <v>2997.2794113748746</v>
      </c>
      <c r="J32" s="12">
        <v>760.5032922946734</v>
      </c>
      <c r="K32" s="12">
        <v>1224.4465097758198</v>
      </c>
      <c r="L32" s="13"/>
    </row>
    <row r="33" spans="1:12" ht="16.5">
      <c r="A33" s="6">
        <v>27</v>
      </c>
      <c r="B33" s="7">
        <v>2004</v>
      </c>
      <c r="C33" s="7" t="s">
        <v>13</v>
      </c>
      <c r="D33" s="12">
        <v>827.2340903631964</v>
      </c>
      <c r="E33" s="12">
        <v>1353.423302032195</v>
      </c>
      <c r="F33" s="12">
        <v>1898.334080988661</v>
      </c>
      <c r="G33" s="12">
        <v>1963.0570267231658</v>
      </c>
      <c r="H33" s="12">
        <v>2444.9728082577885</v>
      </c>
      <c r="I33" s="12">
        <v>3010.202560099529</v>
      </c>
      <c r="J33" s="12">
        <v>764.3389241172221</v>
      </c>
      <c r="K33" s="12">
        <v>1228.797694841097</v>
      </c>
      <c r="L33" s="13"/>
    </row>
    <row r="34" spans="1:12" ht="16.5">
      <c r="A34" s="6">
        <v>28</v>
      </c>
      <c r="B34" s="7">
        <v>2004</v>
      </c>
      <c r="C34" s="7" t="s">
        <v>14</v>
      </c>
      <c r="D34" s="12">
        <v>826.6683290333413</v>
      </c>
      <c r="E34" s="12">
        <v>1351.1013023873907</v>
      </c>
      <c r="F34" s="12">
        <v>1894.4924685067235</v>
      </c>
      <c r="G34" s="12">
        <v>1958.7851963032651</v>
      </c>
      <c r="H34" s="12">
        <v>2439.6359887768385</v>
      </c>
      <c r="I34" s="12">
        <v>3003.443592639845</v>
      </c>
      <c r="J34" s="12">
        <v>763.4998610226033</v>
      </c>
      <c r="K34" s="12">
        <v>1225.9341528105585</v>
      </c>
      <c r="L34" s="13"/>
    </row>
    <row r="35" spans="1:12" ht="16.5">
      <c r="A35" s="6">
        <v>29</v>
      </c>
      <c r="B35" s="7">
        <v>2005</v>
      </c>
      <c r="C35" s="7" t="s">
        <v>11</v>
      </c>
      <c r="D35" s="12">
        <v>833.7919651633769</v>
      </c>
      <c r="E35" s="12">
        <v>1362.3762059453034</v>
      </c>
      <c r="F35" s="12">
        <v>1912.403894202509</v>
      </c>
      <c r="G35" s="12">
        <v>1978.718150843192</v>
      </c>
      <c r="H35" s="12">
        <v>2465.09840618192</v>
      </c>
      <c r="I35" s="12">
        <v>3036.8080069708926</v>
      </c>
      <c r="J35" s="12">
        <v>771.2067868324581</v>
      </c>
      <c r="K35" s="12">
        <v>1238.3648340673717</v>
      </c>
      <c r="L35" s="13"/>
    </row>
    <row r="36" spans="1:12" ht="16.5">
      <c r="A36" s="6">
        <v>30</v>
      </c>
      <c r="B36" s="7">
        <v>2005</v>
      </c>
      <c r="C36" s="7" t="s">
        <v>12</v>
      </c>
      <c r="D36" s="12">
        <v>848.2561440958003</v>
      </c>
      <c r="E36" s="12">
        <v>1392.4033521548702</v>
      </c>
      <c r="F36" s="12">
        <v>1954.2805020757683</v>
      </c>
      <c r="G36" s="12">
        <v>2024.6258336637902</v>
      </c>
      <c r="H36" s="12">
        <v>2522.9244354327825</v>
      </c>
      <c r="I36" s="12">
        <v>3109.9525819840946</v>
      </c>
      <c r="J36" s="12">
        <v>783.3539367989854</v>
      </c>
      <c r="K36" s="12">
        <v>1263.8008302889584</v>
      </c>
      <c r="L36" s="13"/>
    </row>
    <row r="37" spans="1:12" ht="16.5">
      <c r="A37" s="6">
        <v>31</v>
      </c>
      <c r="B37" s="7">
        <v>2005</v>
      </c>
      <c r="C37" s="7" t="s">
        <v>13</v>
      </c>
      <c r="D37" s="12">
        <v>846.2150144432243</v>
      </c>
      <c r="E37" s="12">
        <v>1387.567137284541</v>
      </c>
      <c r="F37" s="12">
        <v>1948.57540311743</v>
      </c>
      <c r="G37" s="12">
        <v>2019.4112800286186</v>
      </c>
      <c r="H37" s="12">
        <v>2516.762223024541</v>
      </c>
      <c r="I37" s="12">
        <v>3103.4416521992466</v>
      </c>
      <c r="J37" s="12">
        <v>782.9276618955927</v>
      </c>
      <c r="K37" s="12">
        <v>1262.164420199419</v>
      </c>
      <c r="L37" s="13"/>
    </row>
    <row r="38" spans="1:12" ht="16.5">
      <c r="A38" s="6">
        <v>32</v>
      </c>
      <c r="B38" s="7">
        <v>2005</v>
      </c>
      <c r="C38" s="7" t="s">
        <v>14</v>
      </c>
      <c r="D38" s="12">
        <v>845.2302210833102</v>
      </c>
      <c r="E38" s="12">
        <v>1383.6154650009896</v>
      </c>
      <c r="F38" s="12">
        <v>1944.6640562395614</v>
      </c>
      <c r="G38" s="12">
        <v>2013.1092340022997</v>
      </c>
      <c r="H38" s="12">
        <v>2509.6699697528734</v>
      </c>
      <c r="I38" s="12">
        <v>3093.7402176414066</v>
      </c>
      <c r="J38" s="12">
        <v>782.668179024686</v>
      </c>
      <c r="K38" s="12">
        <v>1259.64993721816</v>
      </c>
      <c r="L38" s="13"/>
    </row>
    <row r="39" spans="1:12" s="19" customFormat="1" ht="24.75" customHeight="1">
      <c r="A39" s="24" t="s">
        <v>17</v>
      </c>
      <c r="B39" s="25"/>
      <c r="C39" s="25"/>
      <c r="D39" s="25"/>
      <c r="E39" s="25"/>
      <c r="F39" s="25"/>
      <c r="G39" s="25"/>
      <c r="H39" s="25"/>
      <c r="I39" s="25"/>
      <c r="J39" s="25"/>
      <c r="K39" s="26"/>
      <c r="L39" s="18"/>
    </row>
    <row r="40" spans="1:12" ht="16.5">
      <c r="A40" s="6">
        <v>1</v>
      </c>
      <c r="B40" s="7">
        <v>2006</v>
      </c>
      <c r="C40" s="7" t="s">
        <v>11</v>
      </c>
      <c r="D40" s="12">
        <v>764.1913273436569</v>
      </c>
      <c r="E40" s="12">
        <v>1252.4828103664595</v>
      </c>
      <c r="F40" s="12">
        <v>1861.9114067556259</v>
      </c>
      <c r="G40" s="12">
        <v>1922.0631744089717</v>
      </c>
      <c r="H40" s="12">
        <v>2379.524397730134</v>
      </c>
      <c r="I40" s="12">
        <v>2898.6439287298795</v>
      </c>
      <c r="J40" s="12">
        <v>779.0161817758799</v>
      </c>
      <c r="K40" s="12">
        <v>1258.335871722901</v>
      </c>
      <c r="L40" s="13"/>
    </row>
    <row r="41" spans="1:12" ht="16.5">
      <c r="A41" s="6">
        <v>2</v>
      </c>
      <c r="B41" s="7">
        <v>2006</v>
      </c>
      <c r="C41" s="7" t="s">
        <v>12</v>
      </c>
      <c r="D41" s="12">
        <v>798.5574861338573</v>
      </c>
      <c r="E41" s="12">
        <v>1312.4789523594484</v>
      </c>
      <c r="F41" s="12">
        <v>1956.3139358923054</v>
      </c>
      <c r="G41" s="12">
        <v>2023.8818567411572</v>
      </c>
      <c r="H41" s="12">
        <v>2501.4708079216175</v>
      </c>
      <c r="I41" s="12">
        <v>3047.58823433898</v>
      </c>
      <c r="J41" s="12">
        <v>798.8353530228515</v>
      </c>
      <c r="K41" s="12">
        <v>1298.4022302876408</v>
      </c>
      <c r="L41" s="13"/>
    </row>
    <row r="42" spans="1:12" ht="16.5">
      <c r="A42" s="6">
        <v>3</v>
      </c>
      <c r="B42" s="7">
        <v>2006</v>
      </c>
      <c r="C42" s="7" t="s">
        <v>13</v>
      </c>
      <c r="D42" s="12">
        <v>796.2079317246857</v>
      </c>
      <c r="E42" s="12">
        <v>1308.0547025204419</v>
      </c>
      <c r="F42" s="12">
        <v>1951.1145106218996</v>
      </c>
      <c r="G42" s="12">
        <v>2020.2143362626089</v>
      </c>
      <c r="H42" s="12">
        <v>2495.8805358616737</v>
      </c>
      <c r="I42" s="12">
        <v>3041.609924937366</v>
      </c>
      <c r="J42" s="12">
        <v>794.7540435109372</v>
      </c>
      <c r="K42" s="12">
        <v>1289.8873306154214</v>
      </c>
      <c r="L42" s="13"/>
    </row>
    <row r="43" spans="1:12" ht="16.5">
      <c r="A43" s="6">
        <v>4</v>
      </c>
      <c r="B43" s="7">
        <v>2006</v>
      </c>
      <c r="C43" s="7" t="s">
        <v>14</v>
      </c>
      <c r="D43" s="12">
        <v>799.6</v>
      </c>
      <c r="E43" s="12">
        <v>1313.8</v>
      </c>
      <c r="F43" s="12">
        <v>1942.8</v>
      </c>
      <c r="G43" s="12">
        <v>2012.2</v>
      </c>
      <c r="H43" s="12">
        <v>2490.7</v>
      </c>
      <c r="I43" s="12">
        <v>3039.6</v>
      </c>
      <c r="J43" s="12">
        <v>798.2</v>
      </c>
      <c r="K43" s="12">
        <v>1295.7</v>
      </c>
      <c r="L43" s="13"/>
    </row>
    <row r="44" spans="1:12" ht="16.5">
      <c r="A44" s="6">
        <v>5</v>
      </c>
      <c r="B44" s="7">
        <v>2007</v>
      </c>
      <c r="C44" s="7" t="s">
        <v>11</v>
      </c>
      <c r="D44" s="12">
        <v>815.1054882714659</v>
      </c>
      <c r="E44" s="12">
        <v>1342.0928583013235</v>
      </c>
      <c r="F44" s="12">
        <v>1996.190108421509</v>
      </c>
      <c r="G44" s="12">
        <v>2067.4715873812775</v>
      </c>
      <c r="H44" s="12">
        <v>2557.097095697137</v>
      </c>
      <c r="I44" s="12">
        <v>3119.0864075998475</v>
      </c>
      <c r="J44" s="12">
        <v>815.9012582822363</v>
      </c>
      <c r="K44" s="12">
        <v>1328.2278875051832</v>
      </c>
      <c r="L44" s="13"/>
    </row>
    <row r="45" spans="1:12" ht="16.5">
      <c r="A45" s="6">
        <v>6</v>
      </c>
      <c r="B45" s="7">
        <v>2007</v>
      </c>
      <c r="C45" s="7" t="s">
        <v>12</v>
      </c>
      <c r="D45" s="12">
        <v>821.8550083564633</v>
      </c>
      <c r="E45" s="12">
        <v>1354.7426815176882</v>
      </c>
      <c r="F45" s="12">
        <v>2033.0924540192304</v>
      </c>
      <c r="G45" s="12">
        <v>2106.627658892175</v>
      </c>
      <c r="H45" s="12">
        <v>2600.2079697260892</v>
      </c>
      <c r="I45" s="12">
        <v>3168.2272319882654</v>
      </c>
      <c r="J45" s="12">
        <v>821.6849389990025</v>
      </c>
      <c r="K45" s="12">
        <v>1339.0694714019787</v>
      </c>
      <c r="L45" s="13"/>
    </row>
    <row r="46" spans="1:12" ht="16.5">
      <c r="A46" s="6">
        <v>7</v>
      </c>
      <c r="B46" s="7">
        <v>2007</v>
      </c>
      <c r="C46" s="7" t="s">
        <v>13</v>
      </c>
      <c r="D46" s="12">
        <v>812.9630687694569</v>
      </c>
      <c r="E46" s="12">
        <v>1336.8928197827547</v>
      </c>
      <c r="F46" s="12">
        <v>2012.1779125269725</v>
      </c>
      <c r="G46" s="12">
        <v>2081.1142170606636</v>
      </c>
      <c r="H46" s="12">
        <v>2574.3349717648166</v>
      </c>
      <c r="I46" s="12">
        <v>3137.7625698501943</v>
      </c>
      <c r="J46" s="12">
        <v>814.6037776800731</v>
      </c>
      <c r="K46" s="12">
        <v>1324.7505487723092</v>
      </c>
      <c r="L46" s="13"/>
    </row>
    <row r="47" spans="1:12" ht="16.5">
      <c r="A47" s="6">
        <v>8</v>
      </c>
      <c r="B47" s="7">
        <v>2007</v>
      </c>
      <c r="C47" s="7" t="s">
        <v>14</v>
      </c>
      <c r="D47" s="12">
        <v>825.0749926691265</v>
      </c>
      <c r="E47" s="12">
        <v>1360.2171949816145</v>
      </c>
      <c r="F47" s="12">
        <v>2050.684867322314</v>
      </c>
      <c r="G47" s="12">
        <v>2120.187093171702</v>
      </c>
      <c r="H47" s="12">
        <v>2624.22079515521</v>
      </c>
      <c r="I47" s="12">
        <v>3199.0392334252974</v>
      </c>
      <c r="J47" s="12">
        <v>826.4732913754558</v>
      </c>
      <c r="K47" s="12">
        <v>1347.61757980712</v>
      </c>
      <c r="L47" s="13"/>
    </row>
    <row r="48" spans="1:12" ht="16.5">
      <c r="A48" s="6">
        <v>9</v>
      </c>
      <c r="B48" s="7">
        <v>2008</v>
      </c>
      <c r="C48" s="7" t="s">
        <v>11</v>
      </c>
      <c r="D48" s="12">
        <v>851.6</v>
      </c>
      <c r="E48" s="12">
        <v>1407.8</v>
      </c>
      <c r="F48" s="12">
        <v>2121.1</v>
      </c>
      <c r="G48" s="12">
        <v>2186.2</v>
      </c>
      <c r="H48" s="12">
        <v>2713.9</v>
      </c>
      <c r="I48" s="12">
        <v>3307.2</v>
      </c>
      <c r="J48" s="12">
        <v>856.7</v>
      </c>
      <c r="K48" s="12">
        <v>1402.5</v>
      </c>
      <c r="L48" s="13"/>
    </row>
    <row r="49" spans="1:12" ht="16.5">
      <c r="A49" s="6">
        <v>10</v>
      </c>
      <c r="B49" s="7">
        <v>2008</v>
      </c>
      <c r="C49" s="7" t="s">
        <v>12</v>
      </c>
      <c r="D49" s="12">
        <v>871.3</v>
      </c>
      <c r="E49" s="12">
        <v>1440.3</v>
      </c>
      <c r="F49" s="12">
        <v>2169.1</v>
      </c>
      <c r="G49" s="12">
        <v>2239.4</v>
      </c>
      <c r="H49" s="12">
        <v>2776</v>
      </c>
      <c r="I49" s="12">
        <v>3383.1</v>
      </c>
      <c r="J49" s="12">
        <v>877</v>
      </c>
      <c r="K49" s="12">
        <v>1436.2</v>
      </c>
      <c r="L49" s="13"/>
    </row>
    <row r="50" spans="1:12" ht="16.5">
      <c r="A50" s="6">
        <v>11</v>
      </c>
      <c r="B50" s="7">
        <v>2008</v>
      </c>
      <c r="C50" s="7" t="s">
        <v>13</v>
      </c>
      <c r="D50" s="12">
        <v>854.9</v>
      </c>
      <c r="E50" s="12">
        <v>1407.1</v>
      </c>
      <c r="F50" s="12">
        <v>2115.7</v>
      </c>
      <c r="G50" s="12">
        <v>2178.5</v>
      </c>
      <c r="H50" s="12">
        <v>2706.4</v>
      </c>
      <c r="I50" s="12">
        <v>3297.7</v>
      </c>
      <c r="J50" s="12">
        <v>860</v>
      </c>
      <c r="K50" s="12">
        <v>1401.4</v>
      </c>
      <c r="L50" s="13"/>
    </row>
    <row r="51" spans="1:12" ht="16.5">
      <c r="A51" s="6">
        <v>12</v>
      </c>
      <c r="B51" s="7">
        <v>2008</v>
      </c>
      <c r="C51" s="7" t="s">
        <v>14</v>
      </c>
      <c r="D51" s="12">
        <v>867.3</v>
      </c>
      <c r="E51" s="12">
        <v>1428.6</v>
      </c>
      <c r="F51" s="12">
        <v>2122.1</v>
      </c>
      <c r="G51" s="12">
        <v>2186.4</v>
      </c>
      <c r="H51" s="12">
        <v>2722.2</v>
      </c>
      <c r="I51" s="12">
        <v>3323.9</v>
      </c>
      <c r="J51" s="12">
        <v>871.9</v>
      </c>
      <c r="K51" s="12">
        <v>1422.7</v>
      </c>
      <c r="L51" s="13"/>
    </row>
    <row r="52" spans="1:12" ht="16.5">
      <c r="A52" s="6">
        <v>13</v>
      </c>
      <c r="B52" s="7">
        <v>2009</v>
      </c>
      <c r="C52" s="7" t="s">
        <v>11</v>
      </c>
      <c r="D52" s="12">
        <v>889.2991447659062</v>
      </c>
      <c r="E52" s="12">
        <v>1471.2076088238841</v>
      </c>
      <c r="F52" s="12">
        <v>2197.123146332877</v>
      </c>
      <c r="G52" s="12">
        <v>2263.5920814343945</v>
      </c>
      <c r="H52" s="12">
        <v>2821.3364151636592</v>
      </c>
      <c r="I52" s="12">
        <v>3445.8219124103352</v>
      </c>
      <c r="J52" s="12">
        <v>900.76928957531</v>
      </c>
      <c r="K52" s="12">
        <v>1478.0446047722949</v>
      </c>
      <c r="L52" s="13"/>
    </row>
    <row r="53" spans="1:12" ht="16.5">
      <c r="A53" s="6">
        <v>14</v>
      </c>
      <c r="B53" s="7">
        <v>2009</v>
      </c>
      <c r="C53" s="7" t="s">
        <v>12</v>
      </c>
      <c r="D53" s="12">
        <v>900.2011745277489</v>
      </c>
      <c r="E53" s="12">
        <v>1490.7041849886941</v>
      </c>
      <c r="F53" s="12">
        <v>2238.6280150386297</v>
      </c>
      <c r="G53" s="12">
        <v>2310.248050327367</v>
      </c>
      <c r="H53" s="12">
        <v>2872.9008703217005</v>
      </c>
      <c r="I53" s="12">
        <v>3507.3635818103226</v>
      </c>
      <c r="J53" s="12">
        <v>910.764198211067</v>
      </c>
      <c r="K53" s="12">
        <v>1496.1915961389723</v>
      </c>
      <c r="L53" s="13"/>
    </row>
    <row r="54" spans="1:12" ht="16.5">
      <c r="A54" s="6">
        <v>15</v>
      </c>
      <c r="B54" s="7">
        <v>2009</v>
      </c>
      <c r="C54" s="7" t="s">
        <v>13</v>
      </c>
      <c r="D54" s="12">
        <v>881.2393904817051</v>
      </c>
      <c r="E54" s="12">
        <v>1452.6165074173023</v>
      </c>
      <c r="F54" s="12">
        <v>2190.3296443282943</v>
      </c>
      <c r="G54" s="12">
        <v>2254.952481101672</v>
      </c>
      <c r="H54" s="12">
        <v>2808.610102149298</v>
      </c>
      <c r="I54" s="12">
        <v>3427.7252534635413</v>
      </c>
      <c r="J54" s="12">
        <v>892.0279728542342</v>
      </c>
      <c r="K54" s="12">
        <v>1458.3063282665728</v>
      </c>
      <c r="L54" s="13"/>
    </row>
    <row r="55" spans="1:12" ht="16.5">
      <c r="A55" s="6">
        <v>16</v>
      </c>
      <c r="B55" s="7">
        <v>2009</v>
      </c>
      <c r="C55" s="7" t="s">
        <v>14</v>
      </c>
      <c r="D55" s="12">
        <v>885.9432727469324</v>
      </c>
      <c r="E55" s="12">
        <v>1461.3977452090446</v>
      </c>
      <c r="F55" s="12">
        <v>2200.5034906070105</v>
      </c>
      <c r="G55" s="12">
        <v>2262.899777324932</v>
      </c>
      <c r="H55" s="12">
        <v>2821.4769556621222</v>
      </c>
      <c r="I55" s="12">
        <v>3443.432217593654</v>
      </c>
      <c r="J55" s="12">
        <v>896.5861438748458</v>
      </c>
      <c r="K55" s="12">
        <v>1466.3047159254663</v>
      </c>
      <c r="L55" s="13"/>
    </row>
    <row r="56" spans="1:12" ht="16.5">
      <c r="A56" s="6">
        <v>17</v>
      </c>
      <c r="B56" s="7">
        <v>2010</v>
      </c>
      <c r="C56" s="7" t="s">
        <v>11</v>
      </c>
      <c r="D56" s="12">
        <v>908.4007970358546</v>
      </c>
      <c r="E56" s="12">
        <v>1505.7486303829735</v>
      </c>
      <c r="F56" s="12">
        <v>2294.1348979143486</v>
      </c>
      <c r="G56" s="12">
        <v>2360.514268848669</v>
      </c>
      <c r="H56" s="12">
        <v>2941.177570206291</v>
      </c>
      <c r="I56" s="12">
        <v>3588.571491288104</v>
      </c>
      <c r="J56" s="12">
        <v>921.161939120534</v>
      </c>
      <c r="K56" s="12">
        <v>1511.2296892629868</v>
      </c>
      <c r="L56" s="13"/>
    </row>
    <row r="57" spans="1:12" ht="16.5">
      <c r="A57" s="6">
        <v>18</v>
      </c>
      <c r="B57" s="7">
        <v>2010</v>
      </c>
      <c r="C57" s="7" t="s">
        <v>12</v>
      </c>
      <c r="D57" s="12">
        <v>938.3019920316498</v>
      </c>
      <c r="E57" s="12">
        <v>1561.928234420558</v>
      </c>
      <c r="F57" s="12">
        <v>2375.7178520186294</v>
      </c>
      <c r="G57" s="12">
        <v>2451.22998262216</v>
      </c>
      <c r="H57" s="12">
        <v>3049.6847173188467</v>
      </c>
      <c r="I57" s="12">
        <v>3723.3870731825846</v>
      </c>
      <c r="J57" s="12">
        <v>951.503475939168</v>
      </c>
      <c r="K57" s="12">
        <v>1569.378636311381</v>
      </c>
      <c r="L57" s="13"/>
    </row>
    <row r="58" spans="1:12" ht="16.5">
      <c r="A58" s="6">
        <v>19</v>
      </c>
      <c r="B58" s="7">
        <v>2010</v>
      </c>
      <c r="C58" s="7" t="s">
        <v>13</v>
      </c>
      <c r="D58" s="12">
        <v>931.2407037570416</v>
      </c>
      <c r="E58" s="12">
        <v>1546.3894294284814</v>
      </c>
      <c r="F58" s="12">
        <v>2352.0210020838704</v>
      </c>
      <c r="G58" s="12">
        <v>2424.809483230307</v>
      </c>
      <c r="H58" s="12">
        <v>3019.0790642605334</v>
      </c>
      <c r="I58" s="12">
        <v>3685.7130721128106</v>
      </c>
      <c r="J58" s="12">
        <v>944.1790023507293</v>
      </c>
      <c r="K58" s="12">
        <v>1553.6384428270842</v>
      </c>
      <c r="L58" s="13"/>
    </row>
    <row r="59" spans="1:12" ht="16.5">
      <c r="A59" s="6">
        <v>20</v>
      </c>
      <c r="B59" s="7">
        <v>2010</v>
      </c>
      <c r="C59" s="7" t="s">
        <v>14</v>
      </c>
      <c r="D59" s="12">
        <v>940.1168940631743</v>
      </c>
      <c r="E59" s="12">
        <v>1560.996711037073</v>
      </c>
      <c r="F59" s="12">
        <v>2379.657122249456</v>
      </c>
      <c r="G59" s="12">
        <v>2452.9774039340737</v>
      </c>
      <c r="H59" s="12">
        <v>3053.478844781172</v>
      </c>
      <c r="I59" s="12">
        <v>3726.963642974073</v>
      </c>
      <c r="J59" s="12">
        <v>951.9381398859283</v>
      </c>
      <c r="K59" s="12">
        <v>1565.9963173895676</v>
      </c>
      <c r="L59" s="13"/>
    </row>
    <row r="60" spans="1:12" ht="16.5">
      <c r="A60" s="6">
        <v>21</v>
      </c>
      <c r="B60" s="7">
        <v>2011</v>
      </c>
      <c r="C60" s="7" t="s">
        <v>11</v>
      </c>
      <c r="D60" s="12">
        <v>975.0706747082288</v>
      </c>
      <c r="E60" s="12">
        <v>1626.0077390342724</v>
      </c>
      <c r="F60" s="12">
        <v>2473.5004351976477</v>
      </c>
      <c r="G60" s="12">
        <v>2555.1334923932777</v>
      </c>
      <c r="H60" s="12">
        <v>3173.994045707001</v>
      </c>
      <c r="I60" s="12">
        <v>3875.614531339756</v>
      </c>
      <c r="J60" s="12">
        <v>983.8666379746783</v>
      </c>
      <c r="K60" s="12">
        <v>1625.7779665713658</v>
      </c>
      <c r="L60" s="13"/>
    </row>
    <row r="61" spans="1:12" ht="16.5">
      <c r="A61" s="6">
        <v>22</v>
      </c>
      <c r="B61" s="7">
        <v>2011</v>
      </c>
      <c r="C61" s="7" t="s">
        <v>12</v>
      </c>
      <c r="D61" s="12">
        <v>985.6889094458207</v>
      </c>
      <c r="E61" s="12">
        <v>1646.2214364644472</v>
      </c>
      <c r="F61" s="12">
        <v>2502.5537622413267</v>
      </c>
      <c r="G61" s="12">
        <v>2590.582667847293</v>
      </c>
      <c r="H61" s="12">
        <v>3216.3022878942984</v>
      </c>
      <c r="I61" s="12">
        <v>3929.4230049791795</v>
      </c>
      <c r="J61" s="12">
        <v>994.6740650900093</v>
      </c>
      <c r="K61" s="12">
        <v>1646.2283800082903</v>
      </c>
      <c r="L61" s="13"/>
    </row>
    <row r="62" spans="1:12" ht="16.5">
      <c r="A62" s="6">
        <v>23</v>
      </c>
      <c r="B62" s="7">
        <v>2011</v>
      </c>
      <c r="C62" s="7" t="s">
        <v>13</v>
      </c>
      <c r="D62" s="12">
        <v>968.8295467588448</v>
      </c>
      <c r="E62" s="12">
        <v>1602.3053349529216</v>
      </c>
      <c r="F62" s="12">
        <v>2504.4317720481326</v>
      </c>
      <c r="G62" s="12">
        <v>2549.835028647408</v>
      </c>
      <c r="H62" s="12">
        <v>3185.130223480347</v>
      </c>
      <c r="I62" s="12">
        <v>3866.097047967789</v>
      </c>
      <c r="J62" s="12">
        <v>973.764218316523</v>
      </c>
      <c r="K62" s="12">
        <v>1603.6490011428089</v>
      </c>
      <c r="L62" s="13"/>
    </row>
    <row r="63" spans="1:12" ht="16.5">
      <c r="A63" s="6">
        <v>24</v>
      </c>
      <c r="B63" s="7">
        <v>2011</v>
      </c>
      <c r="C63" s="7" t="s">
        <v>14</v>
      </c>
      <c r="D63" s="12">
        <v>990.4304545996237</v>
      </c>
      <c r="E63" s="12">
        <v>1639.3429270926536</v>
      </c>
      <c r="F63" s="12">
        <v>2554.9228376807773</v>
      </c>
      <c r="G63" s="12">
        <v>2607.5217135585763</v>
      </c>
      <c r="H63" s="12">
        <v>3247.4281452540654</v>
      </c>
      <c r="I63" s="12">
        <v>3940.223425708775</v>
      </c>
      <c r="J63" s="12">
        <v>994.1995107739689</v>
      </c>
      <c r="K63" s="12">
        <v>1639.0650162704128</v>
      </c>
      <c r="L63" s="13"/>
    </row>
    <row r="64" spans="1:12" ht="16.5">
      <c r="A64" s="6">
        <v>25</v>
      </c>
      <c r="B64" s="7">
        <v>2012</v>
      </c>
      <c r="C64" s="7" t="s">
        <v>11</v>
      </c>
      <c r="D64" s="12">
        <v>1020.1735404455981</v>
      </c>
      <c r="E64" s="12">
        <v>1689.2347894155864</v>
      </c>
      <c r="F64" s="12">
        <v>2637.10402779656</v>
      </c>
      <c r="G64" s="12">
        <v>2691.4713987142522</v>
      </c>
      <c r="H64" s="12">
        <v>3354.27966077187</v>
      </c>
      <c r="I64" s="12">
        <v>4071.1483423423597</v>
      </c>
      <c r="J64" s="12">
        <v>1037.786864767801</v>
      </c>
      <c r="K64" s="12">
        <v>1713.599074273192</v>
      </c>
      <c r="L64" s="13"/>
    </row>
    <row r="65" spans="1:12" ht="16.5">
      <c r="A65" s="6">
        <v>26</v>
      </c>
      <c r="B65" s="7">
        <v>2012</v>
      </c>
      <c r="C65" s="7" t="s">
        <v>12</v>
      </c>
      <c r="D65" s="12">
        <v>1039.479860385759</v>
      </c>
      <c r="E65" s="12">
        <v>1726.2511386184406</v>
      </c>
      <c r="F65" s="12">
        <v>2687.9213659729876</v>
      </c>
      <c r="G65" s="12">
        <v>2751.148383674922</v>
      </c>
      <c r="H65" s="12">
        <v>3426.144464151468</v>
      </c>
      <c r="I65" s="12">
        <v>4163.63738645198</v>
      </c>
      <c r="J65" s="12">
        <v>1057.4844714435444</v>
      </c>
      <c r="K65" s="12">
        <v>1752.4779501211365</v>
      </c>
      <c r="L65" s="13"/>
    </row>
    <row r="66" spans="1:12" ht="16.5">
      <c r="A66" s="6">
        <v>27</v>
      </c>
      <c r="B66" s="7">
        <v>2012</v>
      </c>
      <c r="C66" s="7" t="s">
        <v>13</v>
      </c>
      <c r="D66" s="12">
        <v>1019.3078056356485</v>
      </c>
      <c r="E66" s="12">
        <v>1684.357808347665</v>
      </c>
      <c r="F66" s="12">
        <v>2637.3989255655347</v>
      </c>
      <c r="G66" s="12">
        <v>2690.478461101656</v>
      </c>
      <c r="H66" s="12">
        <v>3356.4129517054525</v>
      </c>
      <c r="I66" s="12">
        <v>4075.305629426615</v>
      </c>
      <c r="J66" s="12">
        <v>1038.535417682621</v>
      </c>
      <c r="K66" s="12">
        <v>1712.265128593121</v>
      </c>
      <c r="L66" s="13"/>
    </row>
    <row r="67" spans="1:12" ht="16.5">
      <c r="A67" s="6">
        <v>28</v>
      </c>
      <c r="B67" s="7">
        <v>2012</v>
      </c>
      <c r="C67" s="7" t="s">
        <v>14</v>
      </c>
      <c r="D67" s="12">
        <v>1032.4320347028288</v>
      </c>
      <c r="E67" s="12">
        <v>1705.5630963053818</v>
      </c>
      <c r="F67" s="12">
        <v>2654.6228162836014</v>
      </c>
      <c r="G67" s="12">
        <v>2710.808662562932</v>
      </c>
      <c r="H67" s="12">
        <v>3381.3111479567515</v>
      </c>
      <c r="I67" s="12">
        <v>4108.774212304464</v>
      </c>
      <c r="J67" s="12">
        <v>1051.4255732522975</v>
      </c>
      <c r="K67" s="12">
        <v>1733.1977162071726</v>
      </c>
      <c r="L67" s="13"/>
    </row>
    <row r="68" spans="1:12" ht="16.5">
      <c r="A68" s="6">
        <v>29</v>
      </c>
      <c r="B68" s="7">
        <v>2013</v>
      </c>
      <c r="C68" s="7" t="s">
        <v>11</v>
      </c>
      <c r="D68" s="12">
        <v>1044.4516466129185</v>
      </c>
      <c r="E68" s="12">
        <v>1730.535549169338</v>
      </c>
      <c r="F68" s="12">
        <v>2693.1311693825446</v>
      </c>
      <c r="G68" s="12">
        <v>2751.559955571503</v>
      </c>
      <c r="H68" s="12">
        <v>3431.750714654866</v>
      </c>
      <c r="I68" s="12">
        <v>4170.260850422364</v>
      </c>
      <c r="J68" s="12">
        <v>1059.657387688208</v>
      </c>
      <c r="K68" s="12">
        <v>1756.7700731801265</v>
      </c>
      <c r="L68" s="13"/>
    </row>
    <row r="69" spans="1:12" ht="16.5">
      <c r="A69" s="6">
        <v>30</v>
      </c>
      <c r="B69" s="7">
        <v>2013</v>
      </c>
      <c r="C69" s="7" t="s">
        <v>12</v>
      </c>
      <c r="D69" s="12">
        <v>1060.9275184549017</v>
      </c>
      <c r="E69" s="12">
        <v>1761.052318884355</v>
      </c>
      <c r="F69" s="12">
        <v>2724.8149939018176</v>
      </c>
      <c r="G69" s="12">
        <v>2789.397354921335</v>
      </c>
      <c r="H69" s="12">
        <v>3479.5333629971838</v>
      </c>
      <c r="I69" s="12">
        <v>4233.700604252868</v>
      </c>
      <c r="J69" s="12">
        <v>1069.6441600641958</v>
      </c>
      <c r="K69" s="12">
        <v>1780.113097980549</v>
      </c>
      <c r="L69" s="13"/>
    </row>
    <row r="70" spans="1:12" ht="16.5">
      <c r="A70" s="6">
        <v>31</v>
      </c>
      <c r="B70" s="7">
        <v>2013</v>
      </c>
      <c r="C70" s="7" t="s">
        <v>13</v>
      </c>
      <c r="D70" s="12">
        <v>1060.4557217571514</v>
      </c>
      <c r="E70" s="12">
        <v>1758.6602549822996</v>
      </c>
      <c r="F70" s="12">
        <v>2629.4283040124105</v>
      </c>
      <c r="G70" s="12">
        <v>2788.9395363148624</v>
      </c>
      <c r="H70" s="12">
        <v>3386.7890457241483</v>
      </c>
      <c r="I70" s="12">
        <v>4143.640224527579</v>
      </c>
      <c r="J70" s="12">
        <v>1064.7571706887713</v>
      </c>
      <c r="K70" s="12">
        <v>1774.1198159671767</v>
      </c>
      <c r="L70" s="13"/>
    </row>
    <row r="71" spans="1:12" ht="16.5">
      <c r="A71" s="6">
        <v>32</v>
      </c>
      <c r="B71" s="7">
        <v>2013</v>
      </c>
      <c r="C71" s="7" t="s">
        <v>14</v>
      </c>
      <c r="D71" s="12">
        <v>1065.2232440592272</v>
      </c>
      <c r="E71" s="12">
        <v>1765.5700684453861</v>
      </c>
      <c r="F71" s="12">
        <v>2620.2246875390238</v>
      </c>
      <c r="G71" s="12">
        <v>2781.6271118021086</v>
      </c>
      <c r="H71" s="12">
        <v>3382.972002081593</v>
      </c>
      <c r="I71" s="12">
        <v>4145.579556195501</v>
      </c>
      <c r="J71" s="12">
        <v>1068.7581766779965</v>
      </c>
      <c r="K71" s="12">
        <v>1779.3741659260952</v>
      </c>
      <c r="L71" s="13"/>
    </row>
    <row r="72" spans="1:12" ht="16.5">
      <c r="A72" s="6">
        <v>33</v>
      </c>
      <c r="B72" s="7">
        <v>2014</v>
      </c>
      <c r="C72" s="7" t="s">
        <v>11</v>
      </c>
      <c r="D72" s="12">
        <v>1075.4402357490753</v>
      </c>
      <c r="E72" s="12">
        <v>1781.045984533217</v>
      </c>
      <c r="F72" s="12">
        <v>2647.837816065062</v>
      </c>
      <c r="G72" s="12">
        <v>2810.5714791621494</v>
      </c>
      <c r="H72" s="12">
        <v>3415.877782718184</v>
      </c>
      <c r="I72" s="12">
        <v>4184.114773087343</v>
      </c>
      <c r="J72" s="12">
        <v>1073.861879767357</v>
      </c>
      <c r="K72" s="12">
        <v>1784.9720988347572</v>
      </c>
      <c r="L72" s="13"/>
    </row>
    <row r="73" spans="1:12" ht="16.5">
      <c r="A73" s="6">
        <v>34</v>
      </c>
      <c r="B73" s="7">
        <v>2014</v>
      </c>
      <c r="C73" s="7" t="s">
        <v>12</v>
      </c>
      <c r="D73" s="12">
        <v>1078.123265064598</v>
      </c>
      <c r="E73" s="12">
        <v>1786.1179953282654</v>
      </c>
      <c r="F73" s="12">
        <v>2661.8331897782837</v>
      </c>
      <c r="G73" s="12">
        <v>2827.942234627491</v>
      </c>
      <c r="H73" s="12">
        <v>3434.026989084021</v>
      </c>
      <c r="I73" s="12">
        <v>4206.802879849109</v>
      </c>
      <c r="J73" s="12">
        <v>1076.7308109239434</v>
      </c>
      <c r="K73" s="12">
        <v>1789.7590336514131</v>
      </c>
      <c r="L73" s="13"/>
    </row>
    <row r="74" spans="1:12" ht="16.5">
      <c r="A74" s="6">
        <v>35</v>
      </c>
      <c r="B74" s="7">
        <v>2014</v>
      </c>
      <c r="C74" s="7" t="s">
        <v>13</v>
      </c>
      <c r="D74" s="12">
        <v>1058.4803430947366</v>
      </c>
      <c r="E74" s="12">
        <v>1747.7155994344462</v>
      </c>
      <c r="F74" s="12">
        <v>2615.2983859701185</v>
      </c>
      <c r="G74" s="12">
        <v>2772.567409273876</v>
      </c>
      <c r="H74" s="12">
        <v>3371.2776536964693</v>
      </c>
      <c r="I74" s="12">
        <v>4128.563115969533</v>
      </c>
      <c r="J74" s="12">
        <v>1058.4412521891195</v>
      </c>
      <c r="K74" s="12">
        <v>1753.750364945538</v>
      </c>
      <c r="L74" s="13"/>
    </row>
    <row r="75" spans="1:12" ht="16.5">
      <c r="A75" s="6">
        <v>36</v>
      </c>
      <c r="B75" s="7">
        <v>2014</v>
      </c>
      <c r="C75" s="7" t="s">
        <v>14</v>
      </c>
      <c r="D75" s="12">
        <v>1057.4445978654917</v>
      </c>
      <c r="E75" s="12">
        <v>1744.0198964326974</v>
      </c>
      <c r="F75" s="12">
        <v>2593.6210232430603</v>
      </c>
      <c r="G75" s="12">
        <v>2753.507270431588</v>
      </c>
      <c r="H75" s="12">
        <v>3348.2349384275276</v>
      </c>
      <c r="I75" s="12">
        <v>4104.983082940922</v>
      </c>
      <c r="J75" s="12">
        <v>1058.743815435084</v>
      </c>
      <c r="K75" s="12">
        <v>1752.9705179039265</v>
      </c>
      <c r="L75" s="13"/>
    </row>
    <row r="76" spans="1:12" ht="16.5">
      <c r="A76" s="6">
        <v>37</v>
      </c>
      <c r="B76" s="7">
        <v>2015</v>
      </c>
      <c r="C76" s="7" t="s">
        <v>11</v>
      </c>
      <c r="D76" s="12">
        <v>1066.9855604788047</v>
      </c>
      <c r="E76" s="12">
        <v>1758.60874158657</v>
      </c>
      <c r="F76" s="12">
        <v>2608.3918670784838</v>
      </c>
      <c r="G76" s="12">
        <v>2769.2231063443633</v>
      </c>
      <c r="H76" s="12">
        <v>3367.2719849452938</v>
      </c>
      <c r="I76" s="12">
        <v>4128.31977495172</v>
      </c>
      <c r="J76" s="12">
        <v>1068.5219893468186</v>
      </c>
      <c r="K76" s="12">
        <v>1768.268479894486</v>
      </c>
      <c r="L76" s="13"/>
    </row>
    <row r="77" spans="1:12" ht="16.5">
      <c r="A77" s="6">
        <v>38</v>
      </c>
      <c r="B77" s="7">
        <v>2015</v>
      </c>
      <c r="C77" s="7" t="s">
        <v>12</v>
      </c>
      <c r="D77" s="12">
        <v>1084.4813871605702</v>
      </c>
      <c r="E77" s="12">
        <v>1793.5799167865162</v>
      </c>
      <c r="F77" s="12">
        <v>2661.36302431726</v>
      </c>
      <c r="G77" s="12">
        <v>2829.554864182728</v>
      </c>
      <c r="H77" s="12">
        <v>3437.6963536400654</v>
      </c>
      <c r="I77" s="12">
        <v>4216.017528796489</v>
      </c>
      <c r="J77" s="12">
        <v>1083.8476818464133</v>
      </c>
      <c r="K77" s="12">
        <v>1799.2442881084662</v>
      </c>
      <c r="L77" s="13"/>
    </row>
    <row r="78" spans="1:12" ht="16.5">
      <c r="A78" s="6">
        <v>39</v>
      </c>
      <c r="B78" s="7">
        <v>2015</v>
      </c>
      <c r="C78" s="7" t="s">
        <v>13</v>
      </c>
      <c r="D78" s="12">
        <v>1078.8460178874502</v>
      </c>
      <c r="E78" s="12">
        <v>1782.6880897706988</v>
      </c>
      <c r="F78" s="12">
        <v>2641.3723905698735</v>
      </c>
      <c r="G78" s="12">
        <v>2807.7261666475624</v>
      </c>
      <c r="H78" s="12">
        <v>3413.3895739294467</v>
      </c>
      <c r="I78" s="12">
        <v>4187.888509888467</v>
      </c>
      <c r="J78" s="12">
        <v>1079.416115343986</v>
      </c>
      <c r="K78" s="12">
        <v>1790.8369184067974</v>
      </c>
      <c r="L78" s="13"/>
    </row>
    <row r="79" spans="1:12" ht="16.5">
      <c r="A79" s="6">
        <v>40</v>
      </c>
      <c r="B79" s="7">
        <v>2015</v>
      </c>
      <c r="C79" s="7" t="s">
        <v>14</v>
      </c>
      <c r="D79" s="12">
        <v>1078.708823813541</v>
      </c>
      <c r="E79" s="12">
        <v>1780.9398075508968</v>
      </c>
      <c r="F79" s="12">
        <v>2631.3483266550284</v>
      </c>
      <c r="G79" s="12">
        <v>2796.3293502043907</v>
      </c>
      <c r="H79" s="12">
        <v>3403.8141992502183</v>
      </c>
      <c r="I79" s="12">
        <v>4178.172841575046</v>
      </c>
      <c r="J79" s="12">
        <v>1078.7739288622056</v>
      </c>
      <c r="K79" s="12">
        <v>1788.2360732491777</v>
      </c>
      <c r="L79" s="13"/>
    </row>
    <row r="80" spans="1:12" ht="16.5">
      <c r="A80" s="6">
        <v>41</v>
      </c>
      <c r="B80" s="7">
        <v>2016</v>
      </c>
      <c r="C80" s="7" t="s">
        <v>11</v>
      </c>
      <c r="D80" s="12">
        <v>1091.3531128246045</v>
      </c>
      <c r="E80" s="12">
        <v>1803.2182772324963</v>
      </c>
      <c r="F80" s="12">
        <v>2658.9074096574395</v>
      </c>
      <c r="G80" s="12">
        <v>2817.60223512381</v>
      </c>
      <c r="H80" s="12">
        <v>3440.519314295212</v>
      </c>
      <c r="I80" s="12">
        <v>4217.145834514252</v>
      </c>
      <c r="J80" s="12">
        <v>1088.7892613832341</v>
      </c>
      <c r="K80" s="12">
        <v>1805.8850670801517</v>
      </c>
      <c r="L80" s="13"/>
    </row>
    <row r="81" spans="1:12" ht="16.5">
      <c r="A81" s="6">
        <v>42</v>
      </c>
      <c r="B81" s="7">
        <v>2016</v>
      </c>
      <c r="C81" s="7" t="s">
        <v>12</v>
      </c>
      <c r="D81" s="12">
        <v>1100.9188405564437</v>
      </c>
      <c r="E81" s="12">
        <v>1823.7604654289185</v>
      </c>
      <c r="F81" s="12">
        <v>2706.081235361604</v>
      </c>
      <c r="G81" s="12">
        <v>2869.0164683858447</v>
      </c>
      <c r="H81" s="12">
        <v>3497.3380196298535</v>
      </c>
      <c r="I81" s="12">
        <v>4283.560279232083</v>
      </c>
      <c r="J81" s="12">
        <v>1097.1746628088677</v>
      </c>
      <c r="K81" s="12">
        <v>1823.7431358920558</v>
      </c>
      <c r="L81" s="13"/>
    </row>
    <row r="82" spans="1:12" ht="16.5">
      <c r="A82" s="6">
        <v>43</v>
      </c>
      <c r="B82" s="7">
        <v>2016</v>
      </c>
      <c r="C82" s="7" t="s">
        <v>13</v>
      </c>
      <c r="D82" s="12">
        <v>1084.7107515866087</v>
      </c>
      <c r="E82" s="12">
        <v>1789.319873184127</v>
      </c>
      <c r="F82" s="12">
        <v>2668.1007160175577</v>
      </c>
      <c r="G82" s="12">
        <v>2826.0104189376634</v>
      </c>
      <c r="H82" s="12">
        <v>3444.9451092618883</v>
      </c>
      <c r="I82" s="12">
        <v>4217.206347445987</v>
      </c>
      <c r="J82" s="12">
        <v>1082.5858523609309</v>
      </c>
      <c r="K82" s="12">
        <v>1792.6783461350967</v>
      </c>
      <c r="L82" s="13"/>
    </row>
    <row r="83" spans="1:12" ht="16.5">
      <c r="A83" s="6">
        <v>44</v>
      </c>
      <c r="B83" s="7">
        <v>2016</v>
      </c>
      <c r="C83" s="7" t="s">
        <v>14</v>
      </c>
      <c r="D83" s="12">
        <v>1101.0670619701737</v>
      </c>
      <c r="E83" s="12">
        <v>1817.3607908583795</v>
      </c>
      <c r="F83" s="12">
        <v>2740.786227269002</v>
      </c>
      <c r="G83" s="12">
        <v>2903.444762878913</v>
      </c>
      <c r="H83" s="12">
        <v>3531.052451866996</v>
      </c>
      <c r="I83" s="12">
        <v>4316.858701018153</v>
      </c>
      <c r="J83" s="12">
        <v>1097.1767302348712</v>
      </c>
      <c r="K83" s="12">
        <v>1819.3629466513917</v>
      </c>
      <c r="L83" s="13"/>
    </row>
    <row r="84" spans="1:12" ht="16.5">
      <c r="A84" s="6">
        <v>45</v>
      </c>
      <c r="B84" s="7">
        <v>2017</v>
      </c>
      <c r="C84" s="7" t="s">
        <v>11</v>
      </c>
      <c r="D84" s="12">
        <v>1119.7670573288954</v>
      </c>
      <c r="E84" s="12">
        <v>1847.885191468167</v>
      </c>
      <c r="F84" s="12">
        <v>2789.402254005928</v>
      </c>
      <c r="G84" s="12">
        <v>2960.1703339518585</v>
      </c>
      <c r="H84" s="12">
        <v>3597.8455466437085</v>
      </c>
      <c r="I84" s="12">
        <v>4401.374301828115</v>
      </c>
      <c r="J84" s="12">
        <v>1115.9095006433736</v>
      </c>
      <c r="K84" s="12">
        <v>1849.3751814570394</v>
      </c>
      <c r="L84" s="13"/>
    </row>
    <row r="85" spans="1:12" ht="16.5">
      <c r="A85" s="6">
        <v>46</v>
      </c>
      <c r="B85" s="7">
        <v>2017</v>
      </c>
      <c r="C85" s="7" t="s">
        <v>12</v>
      </c>
      <c r="D85" s="12">
        <v>1128.3537414766092</v>
      </c>
      <c r="E85" s="12">
        <v>1866.2411359176065</v>
      </c>
      <c r="F85" s="12">
        <v>2805.0621519234937</v>
      </c>
      <c r="G85" s="12">
        <v>2980.206250267456</v>
      </c>
      <c r="H85" s="12">
        <v>3622.0625076532287</v>
      </c>
      <c r="I85" s="12">
        <v>4434.2025740148765</v>
      </c>
      <c r="J85" s="12">
        <v>1121.9098598730407</v>
      </c>
      <c r="K85" s="12">
        <v>1863.2261149762755</v>
      </c>
      <c r="L85" s="13"/>
    </row>
    <row r="86" spans="1:12" ht="16.5">
      <c r="A86" s="6">
        <v>47</v>
      </c>
      <c r="B86" s="7">
        <v>2017</v>
      </c>
      <c r="C86" s="7" t="s">
        <v>13</v>
      </c>
      <c r="D86" s="12">
        <v>1134.9659471847897</v>
      </c>
      <c r="E86" s="12">
        <v>1876.636843593235</v>
      </c>
      <c r="F86" s="12">
        <v>2817.3843958094076</v>
      </c>
      <c r="G86" s="12">
        <v>2989.1949354170997</v>
      </c>
      <c r="H86" s="12">
        <v>3634.4748179843064</v>
      </c>
      <c r="I86" s="12">
        <v>4447.038282661785</v>
      </c>
      <c r="J86" s="12">
        <v>1123.2961400163792</v>
      </c>
      <c r="K86" s="12">
        <v>1863.413609879904</v>
      </c>
      <c r="L86" s="13"/>
    </row>
    <row r="87" spans="1:12" ht="16.5">
      <c r="A87" s="6">
        <v>48</v>
      </c>
      <c r="B87" s="7">
        <v>2017</v>
      </c>
      <c r="C87" s="7" t="s">
        <v>14</v>
      </c>
      <c r="D87" s="12">
        <v>1146.3578586152832</v>
      </c>
      <c r="E87" s="12">
        <v>1896.1540277930073</v>
      </c>
      <c r="F87" s="12">
        <v>2848.4305496030574</v>
      </c>
      <c r="G87" s="12">
        <v>3024.825099672271</v>
      </c>
      <c r="H87" s="12">
        <v>3675.949853418638</v>
      </c>
      <c r="I87" s="12">
        <v>4499.099053355285</v>
      </c>
      <c r="J87" s="12">
        <v>1132.206247481235</v>
      </c>
      <c r="K87" s="12">
        <v>1878.5004413144304</v>
      </c>
      <c r="L87" s="13"/>
    </row>
    <row r="88" spans="1:12" ht="16.5">
      <c r="A88" s="6">
        <v>49</v>
      </c>
      <c r="B88" s="7">
        <v>2918</v>
      </c>
      <c r="C88" s="7" t="s">
        <v>11</v>
      </c>
      <c r="D88" s="12">
        <v>1168.9674951825</v>
      </c>
      <c r="E88" s="12">
        <v>1918.802893957155</v>
      </c>
      <c r="F88" s="12">
        <v>2877.483300255903</v>
      </c>
      <c r="G88" s="12">
        <v>3059.7168569829405</v>
      </c>
      <c r="H88" s="12">
        <v>3713.3989695785494</v>
      </c>
      <c r="I88" s="12">
        <v>4545.019117084172</v>
      </c>
      <c r="J88" s="12">
        <v>1151.127073329215</v>
      </c>
      <c r="K88" s="12">
        <v>1903.3453162617993</v>
      </c>
      <c r="L88" s="13"/>
    </row>
    <row r="89" spans="1:12" ht="16.5">
      <c r="A89" s="6">
        <v>50</v>
      </c>
      <c r="B89" s="7">
        <v>2918</v>
      </c>
      <c r="C89" s="7" t="s">
        <v>12</v>
      </c>
      <c r="D89" s="12">
        <v>1180.3877666518724</v>
      </c>
      <c r="E89" s="12">
        <v>1940.6317075562445</v>
      </c>
      <c r="F89" s="12">
        <v>2929.0353485713217</v>
      </c>
      <c r="G89" s="12">
        <v>3113.941845525311</v>
      </c>
      <c r="H89" s="12">
        <v>3765.352441551153</v>
      </c>
      <c r="I89" s="12">
        <v>4601.557674571975</v>
      </c>
      <c r="J89" s="12">
        <v>1163.491712928137</v>
      </c>
      <c r="K89" s="12">
        <v>1927.9372452093</v>
      </c>
      <c r="L89" s="13"/>
    </row>
    <row r="90" spans="1:12" ht="16.5">
      <c r="A90" s="6">
        <v>51</v>
      </c>
      <c r="B90" s="7">
        <v>2918</v>
      </c>
      <c r="C90" s="7" t="s">
        <v>13</v>
      </c>
      <c r="D90" s="12">
        <v>1166.782188864246</v>
      </c>
      <c r="E90" s="12">
        <v>1908.570981007717</v>
      </c>
      <c r="F90" s="12">
        <v>2886.901301178602</v>
      </c>
      <c r="G90" s="12">
        <v>3064.4620269104885</v>
      </c>
      <c r="H90" s="12">
        <v>3704.8896547098193</v>
      </c>
      <c r="I90" s="12">
        <v>4523.558446143725</v>
      </c>
      <c r="J90" s="12">
        <v>1151.5702906957129</v>
      </c>
      <c r="K90" s="12">
        <v>1899.3072987844735</v>
      </c>
      <c r="L90" s="13"/>
    </row>
    <row r="91" spans="1:12" ht="16.5">
      <c r="A91" s="6">
        <v>52</v>
      </c>
      <c r="B91" s="7">
        <v>2918</v>
      </c>
      <c r="C91" s="7" t="s">
        <v>14</v>
      </c>
      <c r="D91" s="12">
        <v>1172.5094897165086</v>
      </c>
      <c r="E91" s="12">
        <v>1924.4265418710647</v>
      </c>
      <c r="F91" s="12">
        <v>2896.9117037266233</v>
      </c>
      <c r="G91" s="12">
        <v>3079.4709486156635</v>
      </c>
      <c r="H91" s="12">
        <v>3726.177478769597</v>
      </c>
      <c r="I91" s="12">
        <v>4556.406611131208</v>
      </c>
      <c r="J91" s="12">
        <v>1156.430623778841</v>
      </c>
      <c r="K91" s="12">
        <v>1913.6205760194111</v>
      </c>
      <c r="L91" s="13"/>
    </row>
    <row r="92" spans="1:12" ht="16.5">
      <c r="A92" s="15">
        <v>53</v>
      </c>
      <c r="B92" s="16">
        <v>2018</v>
      </c>
      <c r="C92" s="16" t="s">
        <v>24</v>
      </c>
      <c r="D92" s="17">
        <v>1171.4557926099296</v>
      </c>
      <c r="E92" s="17">
        <v>1922.7359840275171</v>
      </c>
      <c r="F92" s="17">
        <v>2916.3934873645417</v>
      </c>
      <c r="G92" s="17">
        <v>3096.5143288617955</v>
      </c>
      <c r="H92" s="17">
        <v>3742.573444266207</v>
      </c>
      <c r="I92" s="17">
        <v>4569.799696904466</v>
      </c>
      <c r="J92" s="17">
        <v>1154.7140041193595</v>
      </c>
      <c r="K92" s="17">
        <v>1910.732767194208</v>
      </c>
      <c r="L92" s="13"/>
    </row>
    <row r="94" ht="16.5">
      <c r="B94" s="3" t="s">
        <v>19</v>
      </c>
    </row>
    <row r="96" ht="16.5">
      <c r="B96" s="3" t="s">
        <v>20</v>
      </c>
    </row>
    <row r="97" ht="16.5">
      <c r="B97" s="3" t="s">
        <v>21</v>
      </c>
    </row>
    <row r="98" ht="16.5">
      <c r="B98" s="3" t="s">
        <v>22</v>
      </c>
    </row>
  </sheetData>
  <sheetProtection/>
  <mergeCells count="16">
    <mergeCell ref="A1:K1"/>
    <mergeCell ref="A2:K2"/>
    <mergeCell ref="A4:A6"/>
    <mergeCell ref="B4:B6"/>
    <mergeCell ref="C4:C6"/>
    <mergeCell ref="D4:I4"/>
    <mergeCell ref="J4:K4"/>
    <mergeCell ref="D5:D6"/>
    <mergeCell ref="E5:E6"/>
    <mergeCell ref="F5:F6"/>
    <mergeCell ref="G5:G6"/>
    <mergeCell ref="H5:H6"/>
    <mergeCell ref="I5:I6"/>
    <mergeCell ref="J5:J6"/>
    <mergeCell ref="K5:K6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Hebda-Czaplicka</dc:creator>
  <cp:keywords/>
  <dc:description/>
  <cp:lastModifiedBy>PSK</cp:lastModifiedBy>
  <cp:lastPrinted>2013-10-22T11:09:45Z</cp:lastPrinted>
  <dcterms:created xsi:type="dcterms:W3CDTF">2001-03-20T09:27:13Z</dcterms:created>
  <dcterms:modified xsi:type="dcterms:W3CDTF">2019-05-02T11:39:41Z</dcterms:modified>
  <cp:category/>
  <cp:version/>
  <cp:contentType/>
  <cp:contentStatus/>
</cp:coreProperties>
</file>